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0590" windowHeight="7680" tabRatio="901" firstSheet="1" activeTab="9"/>
  </bookViews>
  <sheets>
    <sheet name="ОМС(структ.подр), КУ_ прил.1" sheetId="2" r:id="rId1"/>
    <sheet name="ЗП ОМС прил.2" sheetId="14" r:id="rId2"/>
    <sheet name="ЗП казен_прил.3" sheetId="15" r:id="rId3"/>
    <sheet name="ЕДДС прил 3.1" sheetId="25" r:id="rId4"/>
    <sheet name="субсидия на выполн.МЗ_прил.4 " sheetId="23" r:id="rId5"/>
    <sheet name="субсидия на иные цели_прил.5" sheetId="24" r:id="rId6"/>
    <sheet name="иные расходы_прил.6" sheetId="6" r:id="rId7"/>
    <sheet name="приносящая доход деят-ть_прил.7" sheetId="18" r:id="rId8"/>
    <sheet name="код направления СПБ_8" sheetId="21" r:id="rId9"/>
    <sheet name="методика расчета_прил.9" sheetId="22" r:id="rId10"/>
    <sheet name="субсидия на мун.задание_прил.4" sheetId="16" state="hidden" r:id="rId11"/>
    <sheet name="код направления СБП_прил.9" sheetId="3" state="hidden" r:id="rId12"/>
  </sheets>
  <externalReferences>
    <externalReference r:id="rId13"/>
  </externalReferences>
  <definedNames>
    <definedName name="_____xlnm.Print_Titles_1">#REF!</definedName>
    <definedName name="_____xlnm.Print_Titles_2">(#REF!,#REF!)</definedName>
    <definedName name="_____xlnm.Print_Titles_3">(#REF!,#REF!)</definedName>
    <definedName name="_____xlnm.Print_Titles_4">#REF!</definedName>
    <definedName name="____xlnm.gh">(#REF!,#REF!)</definedName>
    <definedName name="____xlnm.Print_Titles_1">(#REF!,#REF!)</definedName>
    <definedName name="____xlnm.Print_Titles_2">(#REF!,#REF!)</definedName>
    <definedName name="____xlnm.Print_Titles_3">([1]музей!$A$1:$A$65536,[1]музей!$A$5:$IV$7)</definedName>
    <definedName name="____xlnm.Print_Titles_4">#REF!</definedName>
    <definedName name="___xlnm.Print_Titles_1">(#REF!,#REF!)</definedName>
    <definedName name="___xlnm.Print_Titles_2">(#REF!,#REF!)</definedName>
    <definedName name="___xlnm.Print_Titles_3">([1]музей!$A$1:$A$65536,[1]музей!$A$5:$IV$7)</definedName>
    <definedName name="___xlnm.Print_Titles_4">#REF!</definedName>
    <definedName name="___xlnm.ро">#REF!</definedName>
    <definedName name="__xlnm.Print_Titles_1">(#REF!,#REF!)</definedName>
    <definedName name="__xlnm.Print_Titles_2">(#REF!,#REF!)</definedName>
    <definedName name="__xlnm.Print_Titles_3">([1]музей!$A$1:$A$65536,[1]музей!$A$5:$IV$7)</definedName>
    <definedName name="__xlnm.Print_Titles_4">#REF!</definedName>
    <definedName name="__xlnm.солнышко">(#REF!,#REF!)</definedName>
    <definedName name="__xlnm.цу">(#REF!,#REF!)</definedName>
    <definedName name="__хlnm.jkl">#REF!</definedName>
    <definedName name="Z_7347A2F3_71A1_468E_A819_F604739B1F6D_.wvu.Cols" localSheetId="9" hidden="1">'методика расчета_прил.9'!#REF!</definedName>
    <definedName name="Z_7347A2F3_71A1_468E_A819_F604739B1F6D_.wvu.PrintTitles" localSheetId="9" hidden="1">'методика расчета_прил.9'!$5:$5</definedName>
    <definedName name="Z_7347A2F3_71A1_468E_A819_F604739B1F6D_.wvu.Rows" localSheetId="9" hidden="1">'методика расчета_прил.9'!#REF!</definedName>
    <definedName name="_xlnm.Print_Titles" localSheetId="8">'код направления СПБ_8'!$8:$8</definedName>
    <definedName name="_xlnm.Print_Titles" localSheetId="9">'методика расчета_прил.9'!$5:$6</definedName>
    <definedName name="ПРОО">(#REF!,#REF!)</definedName>
    <definedName name="Р">#REF!</definedName>
  </definedNames>
  <calcPr calcId="145621"/>
</workbook>
</file>

<file path=xl/calcChain.xml><?xml version="1.0" encoding="utf-8"?>
<calcChain xmlns="http://schemas.openxmlformats.org/spreadsheetml/2006/main">
  <c r="V16" i="15" l="1"/>
  <c r="C17" i="25"/>
  <c r="B17" i="25"/>
  <c r="K17" i="25"/>
  <c r="E17" i="25" l="1"/>
  <c r="I17" i="25"/>
  <c r="M17" i="25" l="1"/>
  <c r="G17" i="25"/>
  <c r="W15" i="25" l="1"/>
  <c r="Y15" i="25" s="1"/>
  <c r="W14" i="25"/>
  <c r="Y14" i="25" s="1"/>
  <c r="Z14" i="25" s="1"/>
  <c r="O17" i="25"/>
  <c r="Q17" i="25"/>
  <c r="W13" i="25" l="1"/>
  <c r="W16" i="25"/>
  <c r="Y16" i="25" s="1"/>
  <c r="Z16" i="25" s="1"/>
  <c r="W12" i="25"/>
  <c r="Y12" i="25" s="1"/>
  <c r="Z15" i="25"/>
  <c r="R17" i="25"/>
  <c r="Z12" i="25" l="1"/>
  <c r="W11" i="25"/>
  <c r="Y11" i="25" s="1"/>
  <c r="Y13" i="25"/>
  <c r="Z13" i="25" s="1"/>
  <c r="S17" i="25"/>
  <c r="T17" i="25"/>
  <c r="U17" i="25"/>
  <c r="Z11" i="25" l="1"/>
  <c r="V17" i="25"/>
  <c r="W10" i="25"/>
  <c r="Y10" i="25" l="1"/>
  <c r="Y17" i="25" s="1"/>
  <c r="W17" i="25"/>
  <c r="Z10" i="25" l="1"/>
  <c r="Z17" i="25" s="1"/>
  <c r="W25" i="6" l="1"/>
  <c r="T25" i="6"/>
  <c r="Q25" i="6"/>
  <c r="L25" i="6"/>
  <c r="W24" i="6"/>
  <c r="T24" i="6"/>
  <c r="Q24" i="6"/>
  <c r="L24" i="6"/>
  <c r="W23" i="6"/>
  <c r="T23" i="6"/>
  <c r="Q23" i="6"/>
  <c r="N23" i="6"/>
  <c r="M23" i="6" s="1"/>
  <c r="L23" i="6"/>
  <c r="W22" i="6"/>
  <c r="T22" i="6"/>
  <c r="Q22" i="6"/>
  <c r="L22" i="6"/>
  <c r="W21" i="6"/>
  <c r="T21" i="6"/>
  <c r="Q21" i="6"/>
  <c r="N21" i="6" s="1"/>
  <c r="M21" i="6" s="1"/>
  <c r="L21" i="6"/>
  <c r="W20" i="6"/>
  <c r="T20" i="6"/>
  <c r="N20" i="6" s="1"/>
  <c r="M20" i="6" s="1"/>
  <c r="Q20" i="6"/>
  <c r="L20" i="6"/>
  <c r="W19" i="6"/>
  <c r="T19" i="6"/>
  <c r="N19" i="6" s="1"/>
  <c r="M19" i="6" s="1"/>
  <c r="Q19" i="6"/>
  <c r="L19" i="6"/>
  <c r="W18" i="6"/>
  <c r="T18" i="6"/>
  <c r="Q18" i="6"/>
  <c r="L18" i="6"/>
  <c r="N22" i="6" l="1"/>
  <c r="M22" i="6" s="1"/>
  <c r="N24" i="6"/>
  <c r="M24" i="6" s="1"/>
  <c r="N25" i="6"/>
  <c r="M25" i="6" s="1"/>
  <c r="N18" i="6"/>
  <c r="M18" i="6" s="1"/>
  <c r="AC23" i="24"/>
  <c r="Z23" i="24"/>
  <c r="W23" i="24"/>
  <c r="T23" i="24"/>
  <c r="Q23" i="24"/>
  <c r="L23" i="24"/>
  <c r="AC22" i="24"/>
  <c r="Z22" i="24"/>
  <c r="W22" i="24"/>
  <c r="T22" i="24"/>
  <c r="Q22" i="24"/>
  <c r="L22" i="24"/>
  <c r="AC21" i="24"/>
  <c r="Z21" i="24"/>
  <c r="W21" i="24"/>
  <c r="T21" i="24"/>
  <c r="Q21" i="24"/>
  <c r="L21" i="24"/>
  <c r="AC20" i="24"/>
  <c r="Z20" i="24"/>
  <c r="W20" i="24"/>
  <c r="T20" i="24"/>
  <c r="Q20" i="24"/>
  <c r="L20" i="24"/>
  <c r="AC19" i="24"/>
  <c r="Z19" i="24"/>
  <c r="W19" i="24"/>
  <c r="T19" i="24"/>
  <c r="Q19" i="24"/>
  <c r="L19" i="24"/>
  <c r="AC18" i="24"/>
  <c r="Z18" i="24"/>
  <c r="W18" i="24"/>
  <c r="T18" i="24"/>
  <c r="Q18" i="24"/>
  <c r="L18" i="24"/>
  <c r="AC17" i="24"/>
  <c r="Z17" i="24"/>
  <c r="W17" i="24"/>
  <c r="T17" i="24"/>
  <c r="Q17" i="24"/>
  <c r="L17" i="24"/>
  <c r="AC16" i="24"/>
  <c r="Z16" i="24"/>
  <c r="W16" i="24"/>
  <c r="T16" i="24"/>
  <c r="Q16" i="24"/>
  <c r="L16" i="24"/>
  <c r="AC15" i="24"/>
  <c r="Z15" i="24"/>
  <c r="W15" i="24"/>
  <c r="T15" i="24"/>
  <c r="Q15" i="24"/>
  <c r="L15" i="24"/>
  <c r="AC14" i="24"/>
  <c r="Z14" i="24"/>
  <c r="W14" i="24"/>
  <c r="T14" i="24"/>
  <c r="Q14" i="24"/>
  <c r="L14" i="24"/>
  <c r="AC13" i="24"/>
  <c r="Z13" i="24"/>
  <c r="W13" i="24"/>
  <c r="T13" i="24"/>
  <c r="Q13" i="24"/>
  <c r="L13" i="24"/>
  <c r="AC12" i="24"/>
  <c r="Z12" i="24"/>
  <c r="W12" i="24"/>
  <c r="T12" i="24"/>
  <c r="Q12" i="24"/>
  <c r="L12" i="24"/>
  <c r="AC11" i="24"/>
  <c r="Z11" i="24"/>
  <c r="W11" i="24"/>
  <c r="T11" i="24"/>
  <c r="Q11" i="24"/>
  <c r="L11" i="24"/>
  <c r="AC10" i="24"/>
  <c r="Z10" i="24"/>
  <c r="W10" i="24"/>
  <c r="T10" i="24"/>
  <c r="Q10" i="24"/>
  <c r="L10" i="24"/>
  <c r="W28" i="23"/>
  <c r="Y28" i="23" s="1"/>
  <c r="T28" i="23"/>
  <c r="Q28" i="23" s="1"/>
  <c r="W23" i="23"/>
  <c r="Y23" i="23" s="1"/>
  <c r="T23" i="23"/>
  <c r="Q23" i="23" s="1"/>
  <c r="W18" i="23"/>
  <c r="Y18" i="23" s="1"/>
  <c r="W13" i="23"/>
  <c r="Y13" i="23" s="1"/>
  <c r="AD16" i="15"/>
  <c r="AF16" i="15"/>
  <c r="AG16" i="15"/>
  <c r="AH16" i="15"/>
  <c r="U16" i="15"/>
  <c r="M16" i="15"/>
  <c r="K16" i="15"/>
  <c r="AA16" i="15"/>
  <c r="T18" i="23" l="1"/>
  <c r="Q18" i="23" s="1"/>
  <c r="N16" i="24"/>
  <c r="M16" i="24" s="1"/>
  <c r="N20" i="24"/>
  <c r="M20" i="24" s="1"/>
  <c r="N23" i="24"/>
  <c r="M23" i="24" s="1"/>
  <c r="N17" i="24"/>
  <c r="M17" i="24" s="1"/>
  <c r="N18" i="24"/>
  <c r="M18" i="24" s="1"/>
  <c r="N21" i="24"/>
  <c r="M21" i="24" s="1"/>
  <c r="N22" i="24"/>
  <c r="M22" i="24" s="1"/>
  <c r="N15" i="24"/>
  <c r="M15" i="24" s="1"/>
  <c r="N19" i="24"/>
  <c r="M19" i="24" s="1"/>
  <c r="Z24" i="24"/>
  <c r="N14" i="24"/>
  <c r="M14" i="24" s="1"/>
  <c r="T24" i="24"/>
  <c r="AC24" i="24"/>
  <c r="N11" i="24"/>
  <c r="M11" i="24" s="1"/>
  <c r="N10" i="24"/>
  <c r="M10" i="24" s="1"/>
  <c r="N12" i="24"/>
  <c r="M12" i="24" s="1"/>
  <c r="W24" i="24"/>
  <c r="N13" i="24"/>
  <c r="M13" i="24" s="1"/>
  <c r="S28" i="23"/>
  <c r="N28" i="23"/>
  <c r="V28" i="23"/>
  <c r="S23" i="23"/>
  <c r="N23" i="23"/>
  <c r="V23" i="23"/>
  <c r="N18" i="23"/>
  <c r="S18" i="23"/>
  <c r="T13" i="23"/>
  <c r="X16" i="15"/>
  <c r="V18" i="23" l="1"/>
  <c r="Q24" i="24"/>
  <c r="N24" i="24" s="1"/>
  <c r="K28" i="23"/>
  <c r="M28" i="23" s="1"/>
  <c r="P28" i="23"/>
  <c r="K23" i="23"/>
  <c r="M23" i="23" s="1"/>
  <c r="P23" i="23"/>
  <c r="K18" i="23"/>
  <c r="M18" i="23" s="1"/>
  <c r="P18" i="23"/>
  <c r="Q13" i="23"/>
  <c r="V13" i="23"/>
  <c r="V12" i="16"/>
  <c r="X12" i="16" s="1"/>
  <c r="S13" i="23" l="1"/>
  <c r="N13" i="23"/>
  <c r="S12" i="16"/>
  <c r="K13" i="23" l="1"/>
  <c r="M13" i="23" s="1"/>
  <c r="P13" i="23"/>
  <c r="P12" i="16"/>
  <c r="U12" i="16"/>
  <c r="R12" i="16" l="1"/>
  <c r="M12" i="16"/>
  <c r="O12" i="16" l="1"/>
  <c r="J12" i="16"/>
  <c r="L12" i="16" s="1"/>
  <c r="AB16" i="15"/>
  <c r="Z16" i="15"/>
  <c r="Y16" i="15"/>
  <c r="W16" i="15"/>
  <c r="T16" i="15"/>
  <c r="S16" i="15"/>
  <c r="Q16" i="15"/>
  <c r="O16" i="15"/>
  <c r="I16" i="15"/>
  <c r="G16" i="15"/>
  <c r="E16" i="15"/>
  <c r="C16" i="15"/>
  <c r="B16" i="15"/>
  <c r="Z14" i="14"/>
  <c r="X14" i="14"/>
  <c r="V14" i="14"/>
  <c r="T14" i="14"/>
  <c r="P14" i="14"/>
  <c r="N14" i="14"/>
  <c r="M14" i="14"/>
  <c r="L14" i="14"/>
  <c r="AS13" i="14"/>
  <c r="AQ13" i="14"/>
  <c r="AO13" i="14"/>
  <c r="AM13" i="14"/>
  <c r="AK13" i="14"/>
  <c r="AI13" i="14"/>
  <c r="AD13" i="14"/>
  <c r="AB13" i="14"/>
  <c r="AA13" i="14"/>
  <c r="Y13" i="14"/>
  <c r="W13" i="14"/>
  <c r="U13" i="14"/>
  <c r="S13" i="14"/>
  <c r="Q13" i="14"/>
  <c r="O13" i="14"/>
  <c r="AS12" i="14"/>
  <c r="AQ12" i="14"/>
  <c r="AO12" i="14"/>
  <c r="AM12" i="14"/>
  <c r="AK12" i="14"/>
  <c r="AI12" i="14"/>
  <c r="AD12" i="14"/>
  <c r="AB12" i="14"/>
  <c r="AA12" i="14"/>
  <c r="Y12" i="14"/>
  <c r="W12" i="14"/>
  <c r="U12" i="14"/>
  <c r="S12" i="14"/>
  <c r="Q12" i="14"/>
  <c r="O12" i="14"/>
  <c r="AS11" i="14"/>
  <c r="AQ11" i="14"/>
  <c r="AO11" i="14"/>
  <c r="AM11" i="14"/>
  <c r="AK11" i="14"/>
  <c r="AI11" i="14"/>
  <c r="AD11" i="14"/>
  <c r="AB11" i="14"/>
  <c r="AA11" i="14"/>
  <c r="Y11" i="14"/>
  <c r="W11" i="14"/>
  <c r="U11" i="14"/>
  <c r="S11" i="14"/>
  <c r="Q11" i="14"/>
  <c r="O11" i="14"/>
  <c r="AS10" i="14"/>
  <c r="AQ10" i="14"/>
  <c r="AO10" i="14"/>
  <c r="AM10" i="14"/>
  <c r="AK10" i="14"/>
  <c r="AI10" i="14"/>
  <c r="AD10" i="14"/>
  <c r="AB10" i="14"/>
  <c r="AA10" i="14"/>
  <c r="Y10" i="14"/>
  <c r="W10" i="14"/>
  <c r="U10" i="14"/>
  <c r="S10" i="14"/>
  <c r="Q10" i="14"/>
  <c r="O10" i="14"/>
  <c r="AS9" i="14"/>
  <c r="AQ9" i="14"/>
  <c r="AO9" i="14"/>
  <c r="AM9" i="14"/>
  <c r="AK9" i="14"/>
  <c r="AI9" i="14"/>
  <c r="AD9" i="14"/>
  <c r="AB9" i="14"/>
  <c r="AA9" i="14"/>
  <c r="Y9" i="14"/>
  <c r="W9" i="14"/>
  <c r="U9" i="14"/>
  <c r="R9" i="14"/>
  <c r="S9" i="14" s="1"/>
  <c r="Q9" i="14"/>
  <c r="O9" i="14"/>
  <c r="S14" i="14" l="1"/>
  <c r="AK14" i="14"/>
  <c r="AM14" i="14"/>
  <c r="AC11" i="14"/>
  <c r="U14" i="14"/>
  <c r="AB14" i="14"/>
  <c r="W14" i="14"/>
  <c r="AD14" i="14"/>
  <c r="AO14" i="14"/>
  <c r="AE10" i="14"/>
  <c r="AA14" i="14"/>
  <c r="O14" i="14"/>
  <c r="AC13" i="14"/>
  <c r="Q14" i="14"/>
  <c r="Y14" i="14"/>
  <c r="AI14" i="14"/>
  <c r="AE13" i="14"/>
  <c r="AS14" i="14"/>
  <c r="AC10" i="14"/>
  <c r="AC9" i="14"/>
  <c r="AE11" i="14"/>
  <c r="AF11" i="14" s="1"/>
  <c r="AC12" i="14"/>
  <c r="R14" i="14"/>
  <c r="AQ14" i="14"/>
  <c r="AE12" i="14"/>
  <c r="AE9" i="14"/>
  <c r="AF13" i="14" l="1"/>
  <c r="AT13" i="14" s="1"/>
  <c r="AF10" i="14"/>
  <c r="AT10" i="14" s="1"/>
  <c r="AC14" i="14"/>
  <c r="AF12" i="14"/>
  <c r="AN12" i="14" s="1"/>
  <c r="AP11" i="14"/>
  <c r="AL11" i="14"/>
  <c r="AH11" i="14"/>
  <c r="AN11" i="14"/>
  <c r="AR11" i="14"/>
  <c r="AJ11" i="14"/>
  <c r="AT11" i="14"/>
  <c r="AN13" i="14"/>
  <c r="AJ13" i="14"/>
  <c r="AL13" i="14"/>
  <c r="AP13" i="14"/>
  <c r="AF9" i="14"/>
  <c r="AE14" i="14"/>
  <c r="AR13" i="14"/>
  <c r="AP10" i="14" l="1"/>
  <c r="AH13" i="14"/>
  <c r="AL10" i="14"/>
  <c r="AR10" i="14"/>
  <c r="AJ10" i="14"/>
  <c r="AT12" i="14"/>
  <c r="AN10" i="14"/>
  <c r="AH10" i="14"/>
  <c r="AL12" i="14"/>
  <c r="AU11" i="14"/>
  <c r="AX11" i="14" s="1"/>
  <c r="AP12" i="14"/>
  <c r="AR12" i="14"/>
  <c r="AJ12" i="14"/>
  <c r="AH12" i="14"/>
  <c r="AU13" i="14"/>
  <c r="AX13" i="14" s="1"/>
  <c r="AN9" i="14"/>
  <c r="AJ9" i="14"/>
  <c r="AJ14" i="14" s="1"/>
  <c r="AT9" i="14"/>
  <c r="AH9" i="14"/>
  <c r="AF14" i="14"/>
  <c r="AL9" i="14"/>
  <c r="AP9" i="14"/>
  <c r="AR9" i="14"/>
  <c r="AU10" i="14" l="1"/>
  <c r="AX10" i="14" s="1"/>
  <c r="AP14" i="14"/>
  <c r="AL14" i="14"/>
  <c r="AH14" i="14"/>
  <c r="AN14" i="14"/>
  <c r="AV11" i="14"/>
  <c r="AT14" i="14"/>
  <c r="BA11" i="14"/>
  <c r="AU12" i="14"/>
  <c r="AX12" i="14" s="1"/>
  <c r="AZ12" i="14" s="1"/>
  <c r="AV13" i="14"/>
  <c r="AZ13" i="14"/>
  <c r="BA10" i="14"/>
  <c r="BA12" i="14"/>
  <c r="AV10" i="14"/>
  <c r="AR14" i="14"/>
  <c r="AW13" i="14"/>
  <c r="AU9" i="14"/>
  <c r="AX9" i="14" s="1"/>
  <c r="AZ10" i="14"/>
  <c r="AY10" i="14" s="1"/>
  <c r="AW10" i="14"/>
  <c r="AW11" i="14"/>
  <c r="AZ11" i="14"/>
  <c r="AW12" i="14" l="1"/>
  <c r="AV12" i="14"/>
  <c r="AY12" i="14" s="1"/>
  <c r="AY13" i="14"/>
  <c r="BB13" i="14"/>
  <c r="AY11" i="14"/>
  <c r="BA13" i="14"/>
  <c r="BB10" i="14"/>
  <c r="AV9" i="14"/>
  <c r="BA9" i="14"/>
  <c r="BA14" i="14" s="1"/>
  <c r="AU14" i="14"/>
  <c r="BB12" i="14"/>
  <c r="BB11" i="14"/>
  <c r="AX14" i="14" l="1"/>
  <c r="AZ9" i="14"/>
  <c r="AW9" i="14"/>
  <c r="AW14" i="14" s="1"/>
  <c r="AV14" i="14"/>
  <c r="AY9" i="14" l="1"/>
  <c r="AY14" i="14" s="1"/>
  <c r="AZ14" i="14"/>
  <c r="BB9" i="14"/>
  <c r="BB14" i="14" s="1"/>
  <c r="U48" i="2" l="1"/>
  <c r="U47" i="2"/>
  <c r="U45" i="2"/>
  <c r="U44" i="2"/>
  <c r="U42" i="2"/>
  <c r="U41" i="2"/>
  <c r="U39" i="2"/>
  <c r="U38" i="2"/>
  <c r="U36" i="2"/>
  <c r="U35" i="2"/>
  <c r="U33" i="2"/>
  <c r="U32" i="2"/>
  <c r="U30" i="2"/>
  <c r="U29" i="2"/>
  <c r="U27" i="2"/>
  <c r="U26" i="2"/>
  <c r="U24" i="2"/>
  <c r="U23" i="2"/>
  <c r="U21" i="2"/>
  <c r="U20" i="2"/>
  <c r="U18" i="2"/>
  <c r="U17" i="2"/>
  <c r="U15" i="2"/>
  <c r="U14" i="2"/>
  <c r="U12" i="2"/>
  <c r="U11" i="2"/>
  <c r="U10" i="2"/>
  <c r="Q48" i="2"/>
  <c r="Q47" i="2"/>
  <c r="Q45" i="2"/>
  <c r="Q44" i="2"/>
  <c r="Q42" i="2"/>
  <c r="Q41" i="2"/>
  <c r="Q39" i="2"/>
  <c r="Q38" i="2"/>
  <c r="Q36" i="2"/>
  <c r="Q35" i="2"/>
  <c r="Q33" i="2"/>
  <c r="Q32" i="2"/>
  <c r="Q30" i="2"/>
  <c r="Q29" i="2"/>
  <c r="Q27" i="2"/>
  <c r="Q26" i="2"/>
  <c r="Q24" i="2"/>
  <c r="Q23" i="2"/>
  <c r="Q21" i="2"/>
  <c r="Q20" i="2"/>
  <c r="Q18" i="2"/>
  <c r="Q17" i="2"/>
  <c r="Q15" i="2"/>
  <c r="Q14" i="2"/>
  <c r="Q12" i="2"/>
  <c r="Q11" i="2"/>
  <c r="Q10" i="2"/>
  <c r="U16" i="2" l="1"/>
  <c r="U22" i="2"/>
  <c r="U28" i="2"/>
  <c r="U34" i="2"/>
  <c r="U40" i="2"/>
  <c r="U19" i="2"/>
  <c r="U25" i="2"/>
  <c r="U31" i="2"/>
  <c r="U37" i="2"/>
  <c r="U43" i="2"/>
  <c r="U49" i="2"/>
  <c r="Q37" i="2"/>
  <c r="Q16" i="2"/>
  <c r="Q19" i="2"/>
  <c r="Q22" i="2"/>
  <c r="Q28" i="2"/>
  <c r="Q40" i="2"/>
  <c r="Q43" i="2"/>
  <c r="Q46" i="2"/>
  <c r="U13" i="2"/>
  <c r="Q25" i="2"/>
  <c r="Q31" i="2"/>
  <c r="Q34" i="2"/>
  <c r="Q49" i="2"/>
  <c r="U46" i="2"/>
  <c r="Q13" i="2"/>
  <c r="U50" i="2" l="1"/>
  <c r="Q50" i="2"/>
  <c r="W16" i="6" l="1"/>
  <c r="T16" i="6"/>
  <c r="Q16" i="6"/>
  <c r="L16" i="6"/>
  <c r="W15" i="6"/>
  <c r="T15" i="6"/>
  <c r="Q15" i="6"/>
  <c r="L15" i="6"/>
  <c r="W14" i="6"/>
  <c r="T14" i="6"/>
  <c r="Q14" i="6"/>
  <c r="L14" i="6"/>
  <c r="W13" i="6"/>
  <c r="T13" i="6"/>
  <c r="Q13" i="6"/>
  <c r="L13" i="6"/>
  <c r="W12" i="6"/>
  <c r="T12" i="6"/>
  <c r="Q12" i="6"/>
  <c r="L12" i="6"/>
  <c r="W11" i="6"/>
  <c r="T11" i="6"/>
  <c r="Q11" i="6"/>
  <c r="L11" i="6"/>
  <c r="W10" i="6"/>
  <c r="T10" i="6"/>
  <c r="Q10" i="6"/>
  <c r="L10" i="6"/>
  <c r="M45" i="2"/>
  <c r="M44" i="2"/>
  <c r="M39" i="2"/>
  <c r="M38" i="2"/>
  <c r="M33" i="2"/>
  <c r="M32" i="2"/>
  <c r="M27" i="2"/>
  <c r="M26" i="2"/>
  <c r="M29" i="2"/>
  <c r="M30" i="2"/>
  <c r="M11" i="2"/>
  <c r="M12" i="2"/>
  <c r="M14" i="2"/>
  <c r="M15" i="2"/>
  <c r="M17" i="2"/>
  <c r="M18" i="2"/>
  <c r="M20" i="2"/>
  <c r="M21" i="2"/>
  <c r="M23" i="2"/>
  <c r="M24" i="2"/>
  <c r="M35" i="2"/>
  <c r="M36" i="2"/>
  <c r="M41" i="2"/>
  <c r="M42" i="2"/>
  <c r="M47" i="2"/>
  <c r="M48" i="2"/>
  <c r="M10" i="2"/>
  <c r="M34" i="2" l="1"/>
  <c r="M46" i="2"/>
  <c r="M13" i="2"/>
  <c r="M43" i="2"/>
  <c r="M25" i="2"/>
  <c r="M19" i="2"/>
  <c r="N10" i="6"/>
  <c r="M10" i="6" s="1"/>
  <c r="N11" i="6"/>
  <c r="M11" i="6" s="1"/>
  <c r="N12" i="6"/>
  <c r="M12" i="6" s="1"/>
  <c r="N13" i="6"/>
  <c r="M13" i="6" s="1"/>
  <c r="N14" i="6"/>
  <c r="M14" i="6" s="1"/>
  <c r="N15" i="6"/>
  <c r="M15" i="6" s="1"/>
  <c r="N16" i="6"/>
  <c r="M16" i="6" s="1"/>
  <c r="M22" i="2"/>
  <c r="M16" i="2"/>
  <c r="M28" i="2"/>
  <c r="M40" i="2"/>
  <c r="M49" i="2"/>
  <c r="M37" i="2"/>
  <c r="M31" i="2"/>
  <c r="M50" i="2" l="1"/>
</calcChain>
</file>

<file path=xl/comments1.xml><?xml version="1.0" encoding="utf-8"?>
<comments xmlns="http://schemas.openxmlformats.org/spreadsheetml/2006/main">
  <authors>
    <author>Автор</author>
  </authors>
  <commentList>
    <comment ref="T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оклад+выслуга+персон.надб.+ночные+тек.премия+РК+СН</t>
        </r>
      </text>
    </comment>
    <comment ref="AH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Итого+отчисления</t>
        </r>
      </text>
    </comment>
    <comment ref="G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Оклад*проценты
</t>
        </r>
      </text>
    </comment>
    <comment ref="I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оклад/рабочее время в часах(из производственного календаря)*отработанные за месец ночные часы*40%</t>
        </r>
      </text>
    </comment>
    <comment ref="K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оклад+персон.надбавка+выслуга лет+ночные*%</t>
        </r>
      </text>
    </comment>
    <comment ref="M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оклад+персон.надбавка+выслуга лет+ночные*%</t>
        </r>
      </text>
    </comment>
    <comment ref="O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оклад+персон.надбавка+выслуга лет+ночные*%</t>
        </r>
      </text>
    </comment>
    <comment ref="Q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оклад+персон.надбавка+выслуга лет+ночные*70%+Тек.премия*70%
</t>
        </r>
      </text>
    </comment>
    <comment ref="S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(оклад +персон.надб.+выслуга+ночные)*50%+тек.премия*50%</t>
        </r>
      </text>
    </comment>
    <comment ref="AD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Итого*%</t>
        </r>
      </text>
    </comment>
    <comment ref="AF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Итого*%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R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оклад+выслуга+персон.надб.+ночные+тек.премия+РК+СН</t>
        </r>
      </text>
    </comment>
    <comment ref="Z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Итого+отчисления</t>
        </r>
      </text>
    </comment>
    <comment ref="G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Оклад*проценты
</t>
        </r>
      </text>
    </comment>
    <comment ref="I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оклад/рабочее время в часах(из производственного календаря)*отработанные за месец ночные часы*40%</t>
        </r>
      </text>
    </comment>
    <comment ref="K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оклад/рабочее время в часах(из производственного календаря)*отработанные за месец ночные часы*40%</t>
        </r>
      </text>
    </comment>
    <comment ref="M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оклад+персон.надбавка+выслуга лет+ночные*%</t>
        </r>
      </text>
    </comment>
    <comment ref="O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оклад+персон.надбавка+выслуга лет+ночные*70%+Тек.премия*70%
</t>
        </r>
      </text>
    </comment>
    <comment ref="Q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(оклад +персон.надб.+выслуга+ночные)*50%+тек.премия*50%</t>
        </r>
      </text>
    </comment>
    <comment ref="Y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Итого*%</t>
        </r>
      </text>
    </comment>
  </commentList>
</comments>
</file>

<file path=xl/sharedStrings.xml><?xml version="1.0" encoding="utf-8"?>
<sst xmlns="http://schemas.openxmlformats.org/spreadsheetml/2006/main" count="963" uniqueCount="493">
  <si>
    <t>РзПрз</t>
  </si>
  <si>
    <t>ЦС</t>
  </si>
  <si>
    <t>ВР</t>
  </si>
  <si>
    <t>ТС</t>
  </si>
  <si>
    <t>КОСГУ</t>
  </si>
  <si>
    <t>СубКОСГУ</t>
  </si>
  <si>
    <t>ИТОГО по КОСГУ 211</t>
  </si>
  <si>
    <t>ИТОГО по КОСГУ 213</t>
  </si>
  <si>
    <t>ИТОГО по КОСГУ 221</t>
  </si>
  <si>
    <t>ИТОГО по КОСГУ 222</t>
  </si>
  <si>
    <t>ИТОГО по КОСГУ 224</t>
  </si>
  <si>
    <t>ИТОГО по КОСГУ 290</t>
  </si>
  <si>
    <t>ИТОГО по КОСГУ 310</t>
  </si>
  <si>
    <t>ИТОГО по КОСГУ 340</t>
  </si>
  <si>
    <t>объемный пок-ль</t>
  </si>
  <si>
    <t xml:space="preserve">Коды бюджетной классификации </t>
  </si>
  <si>
    <t>ВСЕГО по СБП</t>
  </si>
  <si>
    <t>ИТОГО по КОСГУ 225</t>
  </si>
  <si>
    <t>ИТОГО по КОСГУ 223</t>
  </si>
  <si>
    <t>РАСЧЕТ</t>
  </si>
  <si>
    <t>Наименование СубКОСГУ</t>
  </si>
  <si>
    <t>ИФ</t>
  </si>
  <si>
    <t>и т.д.</t>
  </si>
  <si>
    <t>Учреждение 1</t>
  </si>
  <si>
    <t>Учреждение 2</t>
  </si>
  <si>
    <t>ВСЕГО ПО СУБЪЕКТУ БП</t>
  </si>
  <si>
    <t>(наименование структурного подразделения администрации города, осуществляющего полномочия и функции учредителя)</t>
  </si>
  <si>
    <t>ИТОГО по КОСГУ 212</t>
  </si>
  <si>
    <t>(наименование казенного учреждения, либо структурного подразделения администрации города)</t>
  </si>
  <si>
    <t>сумма, руб.</t>
  </si>
  <si>
    <t>Руководитель__________________________________(Ф.И.О.)</t>
  </si>
  <si>
    <t>Исполнитель (Ф.И.О.), тел.</t>
  </si>
  <si>
    <t>Проезд в ученический отпуск</t>
  </si>
  <si>
    <t>Книжный фонд</t>
  </si>
  <si>
    <t>Оплата суточных при командировках</t>
  </si>
  <si>
    <t>Оплата суточных при повышении квалификации</t>
  </si>
  <si>
    <t>ИТОГО по КОСГУ 226</t>
  </si>
  <si>
    <t>ИТОГО по КОСГУ 260</t>
  </si>
  <si>
    <t>ПРИМЕЧАНИЕ: Строки добавлять по необходимости.</t>
  </si>
  <si>
    <t>Начисления на оплату труда</t>
  </si>
  <si>
    <t>ед.изм.</t>
  </si>
  <si>
    <t>Услуги сотовой связи</t>
  </si>
  <si>
    <t>Услуги "Интернет"</t>
  </si>
  <si>
    <t>Услуги почтовой связи</t>
  </si>
  <si>
    <t>Прочие услуги связи</t>
  </si>
  <si>
    <t>Оплата расходов за наем транспорта (ежемесячно в течение года)</t>
  </si>
  <si>
    <t>Оплата проезда в командировки</t>
  </si>
  <si>
    <t>Оплата проезда на курсы повышения квалификации</t>
  </si>
  <si>
    <t>Оплата потребления тепловой энергии</t>
  </si>
  <si>
    <t>Оплата потребления электрической энергии</t>
  </si>
  <si>
    <t xml:space="preserve"> - оплата горячего водоснабжения</t>
  </si>
  <si>
    <t xml:space="preserve"> - оплата холодного водоснабжения</t>
  </si>
  <si>
    <t>Оплата водоотведения</t>
  </si>
  <si>
    <t xml:space="preserve"> Расходы по содержанию помещений (домовладение)</t>
  </si>
  <si>
    <t>Зимнее содержание дорог</t>
  </si>
  <si>
    <t>Тех. обслуживание электрооборудования</t>
  </si>
  <si>
    <t>Тех. обслуживание сантехоборудования</t>
  </si>
  <si>
    <t>Тех. обслуживание сантехоборудования (материалы)</t>
  </si>
  <si>
    <t>Тех. обслуживание наружных инженерных сетей</t>
  </si>
  <si>
    <t>Тех. обслуживание узлов учета тепла, ГВС и ХВС</t>
  </si>
  <si>
    <t>Дератизация и дезинсекция</t>
  </si>
  <si>
    <t>Расходы по оплате договоров на пожарную сигнализацию</t>
  </si>
  <si>
    <t>Чистка кровли от снега</t>
  </si>
  <si>
    <t>Поверка приборов учета</t>
  </si>
  <si>
    <t>Замеры сопротивления</t>
  </si>
  <si>
    <t>Утилизация ртутных ламп</t>
  </si>
  <si>
    <t>Тех. обслуживание огнетушителей</t>
  </si>
  <si>
    <t>Вывоз твердых бытовых отходов</t>
  </si>
  <si>
    <t>Тех. обслуживание  оргтехники</t>
  </si>
  <si>
    <t>Расходы по оплате договоров на охрану посредством КТС</t>
  </si>
  <si>
    <t>Расходы по оплате договоров на охрану посредством ПЦН</t>
  </si>
  <si>
    <t>Услуги ЦГСЭН</t>
  </si>
  <si>
    <t>Сопровождение компьютерных программ</t>
  </si>
  <si>
    <t>Приобретение лицензионных компьютерных программ и баз данных ЭВМ</t>
  </si>
  <si>
    <t>Оплата проживания в командировках</t>
  </si>
  <si>
    <t>Оплата проживания при повышении квалификации</t>
  </si>
  <si>
    <t>Оплата курсов повышения квалификации</t>
  </si>
  <si>
    <t>Расходы на обязательные медосмотры отдельных категорий работников</t>
  </si>
  <si>
    <t>Подписка</t>
  </si>
  <si>
    <t>расходов на предоставление субсидии в соотвествии с абзацем 2 пункта 1 статьи 78.1 БК РФ</t>
  </si>
  <si>
    <t>Налоги и сборы</t>
  </si>
  <si>
    <t xml:space="preserve">Различного рода платежи, сборы, государственные пошлины, лицензии </t>
  </si>
  <si>
    <t>Горючие материалы (бензин, мазут и т.п.)</t>
  </si>
  <si>
    <t>Смазочные материалы (масло, тосол, автол и т.п.)</t>
  </si>
  <si>
    <t>Запасные части к автотранспорту</t>
  </si>
  <si>
    <t>Канцелярские принадлежности</t>
  </si>
  <si>
    <t>Хозяйственные товары</t>
  </si>
  <si>
    <t>Чистящие и моющие средства</t>
  </si>
  <si>
    <t>ПРИМЕЧАНИЕ: При возникновении необходимости строки можно добавлять.</t>
  </si>
  <si>
    <t>Хозяйственные товары, инвентарь и инструменты</t>
  </si>
  <si>
    <t>Мебель</t>
  </si>
  <si>
    <t>Оргтехника и комплектующие</t>
  </si>
  <si>
    <t>Оборудование</t>
  </si>
  <si>
    <t>Учебная литература</t>
  </si>
  <si>
    <t>Спортивный инвентарь</t>
  </si>
  <si>
    <t>Итого по СБП</t>
  </si>
  <si>
    <t>ед.изм.*</t>
  </si>
  <si>
    <r>
      <t xml:space="preserve">по субъекту бюджетного планирования </t>
    </r>
    <r>
      <rPr>
        <u/>
        <sz val="11"/>
        <color theme="1"/>
        <rFont val="Times New Roman"/>
        <family val="1"/>
        <charset val="204"/>
      </rPr>
      <t>____________________________________________________________________________________________</t>
    </r>
  </si>
  <si>
    <t>Оплата труда</t>
  </si>
  <si>
    <t>расходов на реализацию муниципальной программы____________________________________(наименование программы)</t>
  </si>
  <si>
    <t>Учреждение 3</t>
  </si>
  <si>
    <t>Учреждение 4</t>
  </si>
  <si>
    <t>Учреждение 5</t>
  </si>
  <si>
    <t>х</t>
  </si>
  <si>
    <t>ВСЕГО по СБП (формулы не удалять!)</t>
  </si>
  <si>
    <t>Направление СБП</t>
  </si>
  <si>
    <t>расходов на содержание органа местного самоуправления (структурного подразделения администрации города Покачи),  казенного учреждения</t>
  </si>
  <si>
    <t>в том числе в разрезе учреждений (формулы не удалять!)</t>
  </si>
  <si>
    <t xml:space="preserve">   Глава города</t>
  </si>
  <si>
    <t xml:space="preserve">   Руководство (заместители главы города и пресс-секретарь)</t>
  </si>
  <si>
    <t xml:space="preserve">   Управление по ВБ, ГО и ЧС</t>
  </si>
  <si>
    <t xml:space="preserve">   Контрольно-правовое управление </t>
  </si>
  <si>
    <t xml:space="preserve">   Специалист-эксперт по мобилизационной работе</t>
  </si>
  <si>
    <t xml:space="preserve">   МУ "ЦБЭО"</t>
  </si>
  <si>
    <t xml:space="preserve">   Комитет финансов</t>
  </si>
  <si>
    <t xml:space="preserve">   Управление жилищно-коммунального хозяйства</t>
  </si>
  <si>
    <t xml:space="preserve">   МУ "Управление капитального строительства"</t>
  </si>
  <si>
    <t xml:space="preserve">   Административная комиссия</t>
  </si>
  <si>
    <t xml:space="preserve">   Управление по кадрам и делопроизводству</t>
  </si>
  <si>
    <t xml:space="preserve">   Отдел ЗАГС</t>
  </si>
  <si>
    <t xml:space="preserve">   Архивный отдел</t>
  </si>
  <si>
    <t xml:space="preserve">   Отдел материально технического обеспечения</t>
  </si>
  <si>
    <t xml:space="preserve">   Отдел информатизации</t>
  </si>
  <si>
    <t xml:space="preserve">   МКУ "Управление материально-технического обеспечения"</t>
  </si>
  <si>
    <t xml:space="preserve">   Отдел муниципального заказа</t>
  </si>
  <si>
    <t xml:space="preserve">   Управление по социальным вопросам</t>
  </si>
  <si>
    <t xml:space="preserve">   Управление образования</t>
  </si>
  <si>
    <t xml:space="preserve">   Комиссия по делам несовершеннолетних</t>
  </si>
  <si>
    <t xml:space="preserve">   Отдел по осуществлению опеки и попечительства</t>
  </si>
  <si>
    <t xml:space="preserve">Код направления субъекта бюджетного планирования  </t>
  </si>
  <si>
    <t>Код</t>
  </si>
  <si>
    <t>Наименование субъекта бюджетного планирования</t>
  </si>
  <si>
    <t xml:space="preserve">Приложение  1 к Порядку </t>
  </si>
  <si>
    <t xml:space="preserve">Приложение 5 к Порядку </t>
  </si>
  <si>
    <t xml:space="preserve">Приложение 6 к Порядку </t>
  </si>
  <si>
    <t>ОПЛАТА ТРУДА И НАЧИСЛЕНИЯ НА ОПЛАТУ ТРУДА</t>
  </si>
  <si>
    <t>КОММУНАЛЬНЫЕ УСЛУГИ И УСЛУГИ ПО СОДЕРЖАНИЮ ЗДАНИЙ</t>
  </si>
  <si>
    <t>Услуги связи</t>
  </si>
  <si>
    <t>Услуги местной (абонентская)  связи</t>
  </si>
  <si>
    <t>Услуги междугородней связи</t>
  </si>
  <si>
    <t>Приложить расшифровку с обоснованием стоимости и объема</t>
  </si>
  <si>
    <t>Коммунальные услуги</t>
  </si>
  <si>
    <t>Услуги по содержанию имущества</t>
  </si>
  <si>
    <t>Тех. обслуживание электрооборудования (материалы)</t>
  </si>
  <si>
    <t>Тех. обслуживание ЦТП</t>
  </si>
  <si>
    <t>Техобслуживание и ремонт вентиляции</t>
  </si>
  <si>
    <t>Услуги по содержанию оргтехники</t>
  </si>
  <si>
    <t>Заправка картриджей</t>
  </si>
  <si>
    <t>Услуги по разработке и созданию сайта</t>
  </si>
  <si>
    <t>Услуги по содержанию оборудования</t>
  </si>
  <si>
    <t>Запасные части к оборудованию</t>
  </si>
  <si>
    <t>РАСХОДЫ НА ПРИОБЕТЕНИЕ АВТОТРАНСПОРТНЫХ УСЛУГ И СОДЕРЖАНИЕ АВТОТРАНСПОРТА</t>
  </si>
  <si>
    <t>Приобретение транспортных  услуг</t>
  </si>
  <si>
    <t>Оплата расходов за наем транспорта (по разовым заявкам)</t>
  </si>
  <si>
    <t>Оплата горюче - смазочных материалов</t>
  </si>
  <si>
    <t>Оплата агентского вознаграждения за приобретение ГСМ</t>
  </si>
  <si>
    <t>Прочие расходы на автотранспорт</t>
  </si>
  <si>
    <t xml:space="preserve">Тех. осмотры, тех. обслуживание и ремонт автотранспорта </t>
  </si>
  <si>
    <t>Обязательное страхование гражданской ответственности владельцев транспортных средств</t>
  </si>
  <si>
    <t>Приобретение аптечек для оснащения автомобилей</t>
  </si>
  <si>
    <t>ПРИОБРЕТЕНИЕ МАТЕРИАЛЬНЫХ ЗАПАСОВ</t>
  </si>
  <si>
    <t>Медикаменты</t>
  </si>
  <si>
    <t>Прочие медикаменты</t>
  </si>
  <si>
    <t>Быстроизнашивающийся мягкий инвентарь</t>
  </si>
  <si>
    <t>Одежда и обувь</t>
  </si>
  <si>
    <t>Прочий мягкий и быстроизнашивающийся мягкий инвентарь</t>
  </si>
  <si>
    <t>Прочие расходные материалы и предметы снабжения</t>
  </si>
  <si>
    <t>Малоценная мебель, инвентарь, инструменты и т.п.</t>
  </si>
  <si>
    <t>Химические реагенты для водоподготовки бассейна</t>
  </si>
  <si>
    <t>ПРОЧИЕ РАСХОДЫ</t>
  </si>
  <si>
    <t>Командировки и служебные разъезды</t>
  </si>
  <si>
    <t>Курсы повышения квалификации, семинары</t>
  </si>
  <si>
    <t>Налоговые и прочие платежи</t>
  </si>
  <si>
    <t xml:space="preserve">Уплата членских взносов </t>
  </si>
  <si>
    <t>Приобретение периодических и печатных изданий</t>
  </si>
  <si>
    <t>Приобретение методической литературы</t>
  </si>
  <si>
    <t>Планируется только учреждениями, имеющими библиотеки.  Приложить расшифровку с обоснованием стоимости и объема</t>
  </si>
  <si>
    <t>Прочие расходы на ФО, не учтенные выше</t>
  </si>
  <si>
    <t>Дополнительное пенсионное обеспечение муниципальных служащих</t>
  </si>
  <si>
    <t>Представительские расходы</t>
  </si>
  <si>
    <t>Планируется по установленному нормативу</t>
  </si>
  <si>
    <t>Награды, премии, почетные грамоты</t>
  </si>
  <si>
    <t>Приобретение основных средств</t>
  </si>
  <si>
    <t>Софинансирование окружных программ</t>
  </si>
  <si>
    <t>Резервный фонд</t>
  </si>
  <si>
    <t>Муниципальный долг</t>
  </si>
  <si>
    <t>Рассчитываются в соответствии с действующим законодательством, с применением регрессивной шкалы отчислений (взносов)</t>
  </si>
  <si>
    <t xml:space="preserve">Методика расчета </t>
  </si>
  <si>
    <t>155.09.00</t>
  </si>
  <si>
    <t xml:space="preserve">   Отдел здравоохранения</t>
  </si>
  <si>
    <t xml:space="preserve">   Дума города</t>
  </si>
  <si>
    <t xml:space="preserve">   Контрольно-счетная палата </t>
  </si>
  <si>
    <t>Выплата денежной компенсации за наем (поднаем) жилых помещений</t>
  </si>
  <si>
    <t>135.09.00</t>
  </si>
  <si>
    <t>Приобретение и внедрение специализированного программного обеспечения</t>
  </si>
  <si>
    <t>Расходы на страхование связанные с муниципальной службой</t>
  </si>
  <si>
    <t>на очередной финансовый год</t>
  </si>
  <si>
    <t>Компенсация расходов на оплату стоимости проезда и провоза багажа к месту использования отпуска и обратно</t>
  </si>
  <si>
    <t>Планировать совокупно в разрезе  0,2% от объема средств приходящихся на оплату труда с начислениями</t>
  </si>
  <si>
    <t xml:space="preserve">Приложить расшифровку с указанием доли софинансирования (%) и объема окружных средств, доведенных (планируемых к доведению) на очередной финансовый год и плановый период </t>
  </si>
  <si>
    <t xml:space="preserve">В соответствии с действующими Положениями об оплате труда (расшифровку представить в разрезе наименования должностей на бумажном носителе с подписью руководителя, и в электронном виде). </t>
  </si>
  <si>
    <t>Из расчета 20 000 рублей в год на 1 учреждение</t>
  </si>
  <si>
    <t>Планировать по 1 000 руб. в год на аптечку на 1 автомобиль</t>
  </si>
  <si>
    <t>Планировать по 1 000 руб. в год на аптечку в учреждение (объект)</t>
  </si>
  <si>
    <t>Планировать:
- по сфере ДОШКОЛЬНОГО ОБРАЗОВАНИЯ: 70 руб. в год на 1-го среднесписочного работника и воспитанника;
- по сфере ОБЩЕГО ОБРАЗОВАНИЯ: 70 руб. в год на 1-го среднесписочного работника и обучающегося;
- по остальным сферам: 525 руб. в год на 1-го среднесписочного работника;</t>
  </si>
  <si>
    <t>Планировать из расчета 705 руб. на 1-го среднесписочного работника</t>
  </si>
  <si>
    <t>Планировать из расчета 1 100 рублей на 1 - го среднесписочного работника</t>
  </si>
  <si>
    <t xml:space="preserve">   Сектор ВУС</t>
  </si>
  <si>
    <t xml:space="preserve">   Управление экономики </t>
  </si>
  <si>
    <t xml:space="preserve">   Управление культуры, спорта и молодежной политики</t>
  </si>
  <si>
    <t>Расчетный размер</t>
  </si>
  <si>
    <t>№ п/п</t>
  </si>
  <si>
    <t>Наименование ОМС (или структурного подразделения администации города)</t>
  </si>
  <si>
    <t>Рз</t>
  </si>
  <si>
    <t>Прз</t>
  </si>
  <si>
    <t>Функциональные признаки</t>
  </si>
  <si>
    <t>Группа должности</t>
  </si>
  <si>
    <t>Наименование должности</t>
  </si>
  <si>
    <t>Категория должности работника (муниципальная /немуниципальная)</t>
  </si>
  <si>
    <t>Численность</t>
  </si>
  <si>
    <t>Оклад на 1 штатную единицу</t>
  </si>
  <si>
    <t>Месячный окладный фонд с учетом плановой численности</t>
  </si>
  <si>
    <t xml:space="preserve">Ежемесячная надбавка к должностному окладу за классный чин </t>
  </si>
  <si>
    <t xml:space="preserve">Ежемесячная надбавка к должностному окладу за выслугу лет </t>
  </si>
  <si>
    <t xml:space="preserve">Ежемесячная надбавка к должностному окладу за особые условия муниципальной службы </t>
  </si>
  <si>
    <t>Ежемесячная процентная надбавки ка должностному окладу за работу со сведениями, составляющими государственную тайну</t>
  </si>
  <si>
    <t xml:space="preserve">Ежемесячная (персональная) выплата за сложность, напряженность и высокие достижения в работе </t>
  </si>
  <si>
    <t>Ежемесячное денежное поощрение (текущая премия)</t>
  </si>
  <si>
    <t>Районный коэффициент</t>
  </si>
  <si>
    <t>Северная надбавка</t>
  </si>
  <si>
    <t>Месячный фонд на 1 ед.</t>
  </si>
  <si>
    <t>Месячный фонд на с учетом плановой численности</t>
  </si>
  <si>
    <t>Премия по результатам работы за квартал, год на 1 единицу</t>
  </si>
  <si>
    <t>Премия по результатам работы за квартал, год с учетом плановой численности</t>
  </si>
  <si>
    <t>Единовременная выплата при предоставлении ежегодного оплачиваемого отпуска на 1 единицу</t>
  </si>
  <si>
    <t>Единовременная выплата при предоставлении ежегодного оплачиваемого отпуска с учетом плановой численности</t>
  </si>
  <si>
    <t>Часть денежного содержания при уходе в отпуск на 1 единицу</t>
  </si>
  <si>
    <t>Часть денежного содержания при уходе в отпуск с учетом плановой численности</t>
  </si>
  <si>
    <t>ИТОГО по ст.211  в год на 1 единицу</t>
  </si>
  <si>
    <t>ИТОГО в год по ст. 211 с учетом плановой численности</t>
  </si>
  <si>
    <t>Начисления на оплату труда на единицу ст.213</t>
  </si>
  <si>
    <t>Начисления на оплату труда с учетом плановой численностист.213</t>
  </si>
  <si>
    <t>ВСЕГО на 1 единицу</t>
  </si>
  <si>
    <t>ВСЕГО с сучетом плановой численности</t>
  </si>
  <si>
    <t>план</t>
  </si>
  <si>
    <t>факт</t>
  </si>
  <si>
    <t>Размер годовой (в рублях) на 1 ед.</t>
  </si>
  <si>
    <t>Размер месячный</t>
  </si>
  <si>
    <t>Размер годовой (в окладах) на 1 ед.</t>
  </si>
  <si>
    <t>Размер мах по Решению Думы Покачи на 1 ед.</t>
  </si>
  <si>
    <t>%</t>
  </si>
  <si>
    <t>Сумма</t>
  </si>
  <si>
    <t>Размер 5,5 месячного фонда оплаты труда</t>
  </si>
  <si>
    <t>Размер 1 месячного фонда оплаты труда</t>
  </si>
  <si>
    <t xml:space="preserve">сумма с учетом регресса </t>
  </si>
  <si>
    <t>сумма</t>
  </si>
  <si>
    <t>ПРИМЕР ДЛЯ ЗАПОЛНЕНИЯ</t>
  </si>
  <si>
    <t>01</t>
  </si>
  <si>
    <t>04</t>
  </si>
  <si>
    <t>0020400</t>
  </si>
  <si>
    <t>121</t>
  </si>
  <si>
    <t>211</t>
  </si>
  <si>
    <t>руководитель</t>
  </si>
  <si>
    <t>высшая</t>
  </si>
  <si>
    <t>Начальник управления</t>
  </si>
  <si>
    <t>муниципальная</t>
  </si>
  <si>
    <t xml:space="preserve"> И Т О Г О</t>
  </si>
  <si>
    <t>Заполнять только столбцы, выделенные цветом!!!</t>
  </si>
  <si>
    <t>Формулы не трогать!!!</t>
  </si>
  <si>
    <t>_______________________________________________________</t>
  </si>
  <si>
    <t>(наименование учреждения)</t>
  </si>
  <si>
    <t>Нименование должности</t>
  </si>
  <si>
    <t>Плановая числ-ть</t>
  </si>
  <si>
    <t>Должностной оклад на 1 единицу</t>
  </si>
  <si>
    <t>Выплата за интенсивность и высокие результаты 1 единицу</t>
  </si>
  <si>
    <t>Ночные на 1 единицу</t>
  </si>
  <si>
    <t>РК 1 единицу</t>
  </si>
  <si>
    <t>С.Н на 1 единицу</t>
  </si>
  <si>
    <t>ФОТ в месяц на 1 единицу</t>
  </si>
  <si>
    <t>Годовой фонд оплаты труда на плановую численность</t>
  </si>
  <si>
    <t>ВСЕГО годовой фонд оплаты труда на плановую численность</t>
  </si>
  <si>
    <t>Итого по учреждению</t>
  </si>
  <si>
    <t xml:space="preserve"> </t>
  </si>
  <si>
    <t xml:space="preserve">Приложение  3 к Порядку </t>
  </si>
  <si>
    <t>РАСХОДЫ</t>
  </si>
  <si>
    <t>на выполнение муниципального задания</t>
  </si>
  <si>
    <t>(наименование структурного подразделения администрации города)</t>
  </si>
  <si>
    <t xml:space="preserve">ВСЕГО по СБП </t>
  </si>
  <si>
    <t xml:space="preserve">в том числе в разрезе учреждений </t>
  </si>
  <si>
    <t xml:space="preserve">СубКОСГУ </t>
  </si>
  <si>
    <t>Итого по муниципальной услуге 1.</t>
  </si>
  <si>
    <t>1.Муниципальная услуга (наименование)</t>
  </si>
  <si>
    <t>2.Муниципальная услуга (наименование)</t>
  </si>
  <si>
    <t>Итого по муниципальной услуге 2.</t>
  </si>
  <si>
    <t>Наименование вопроса местного значения ______________________________________________________________________________________________</t>
  </si>
  <si>
    <t>133.23.00</t>
  </si>
  <si>
    <t xml:space="preserve">   МКУ "Единая дежурно - диспетчерская служба"</t>
  </si>
  <si>
    <t xml:space="preserve">  Отдел муниципального контроля</t>
  </si>
  <si>
    <t xml:space="preserve">  Комитет по управлению муниципальным имуществом</t>
  </si>
  <si>
    <t xml:space="preserve">   Отдел архитектуры и градостроительства</t>
  </si>
  <si>
    <t>Приложение 4 к Порядку</t>
  </si>
  <si>
    <t>Планируется в соответствии с заключенными договорами на текущий финансовый год</t>
  </si>
  <si>
    <t>Планируется с учетом графика периодичности (приложить подтверждающие документы по последней поверке) с учетом тарифов обслуживающей организации</t>
  </si>
  <si>
    <t>Приложить расшифровку с обоснованием стоимости и объема.
При наличии аналогичных расходов в текущем году планировать по договору текущего года</t>
  </si>
  <si>
    <t>Планировать только на имущество, приобретенное за счет бюджетных средств (без учета внебюджетной деятельности)</t>
  </si>
  <si>
    <t xml:space="preserve">По показателям текущего года, но не более объема, установленного БК РФ </t>
  </si>
  <si>
    <t>цена за единицу</t>
  </si>
  <si>
    <t>Объем расходов, исходя из норматива стоимости муниципальной услуги и объема по проекту муниципального задания</t>
  </si>
  <si>
    <t xml:space="preserve">3. Расходы на содержание недвижимого имущества и особо ценного движимого имущества
</t>
  </si>
  <si>
    <t>в том числе по СубКОСГУ</t>
  </si>
  <si>
    <t>Итого на содержание</t>
  </si>
  <si>
    <t>в разрезе по СубКОСГУ</t>
  </si>
  <si>
    <t>Наименовоние услуги</t>
  </si>
  <si>
    <t>Количество оказанных услуг</t>
  </si>
  <si>
    <t>Доход, полученный за оказанные услуги</t>
  </si>
  <si>
    <t xml:space="preserve">Итого </t>
  </si>
  <si>
    <t>оценка текущего  года</t>
  </si>
  <si>
    <t>очередной год</t>
  </si>
  <si>
    <t>первый год планового периода</t>
  </si>
  <si>
    <t>второй год планового периода</t>
  </si>
  <si>
    <t xml:space="preserve">на очередной финансовый год </t>
  </si>
  <si>
    <t>план на очередной год</t>
  </si>
  <si>
    <t>Приложение 7 к Порядку</t>
  </si>
  <si>
    <t>Наименование учреждения __________________________________________________</t>
  </si>
  <si>
    <t>(в рублях)</t>
  </si>
  <si>
    <t xml:space="preserve">Приложение 9 к Порядку </t>
  </si>
  <si>
    <t>ФОТ в месяц на плановую  численность</t>
  </si>
  <si>
    <t xml:space="preserve">Годовой фонд оплаты труда на 1 единицу </t>
  </si>
  <si>
    <t>Размер  месячного фонда оплаты труда</t>
  </si>
  <si>
    <t>Размер месячного фонда оплаты труда</t>
  </si>
  <si>
    <t>Начисления на оплату труда на плановую численность</t>
  </si>
  <si>
    <t>факт за отчетный год</t>
  </si>
  <si>
    <t>Оценка поступлений по приносящей доход деятельности (в том числе от сдачи в аренду имущества)</t>
  </si>
  <si>
    <t xml:space="preserve">Планируется по среднегодовым расходам, рассчитанных исходя из фактических расходов за три предыдущих года </t>
  </si>
  <si>
    <t>по субъекту бюджетного планирования ____________________________________________________________________________________________</t>
  </si>
  <si>
    <t>Расчет фонда оплаты труда и начисления на оплату труда работников  органов местного самоуправления и казенных учреждений на очередной финансовый год и плановый период</t>
  </si>
  <si>
    <t xml:space="preserve">Приложение  2 к Порядку </t>
  </si>
  <si>
    <t>ГАРАНТИИ И КОМПЕНСАЦИИ РАБОТНИКАМ</t>
  </si>
  <si>
    <t>Утилизация твердых коммунальных отходов</t>
  </si>
  <si>
    <t>Планировать на 1 м.кв. убираемой площади объекта исходя из норматива:
- по сфере ДОШКОЛЬНОГО ОБРАЗОВАНИЯ: 35 руб.;
- по остальным сферам: 10 руб.</t>
  </si>
  <si>
    <t>Планировать из расчета 3 000,00 рублей на учреждение в год</t>
  </si>
  <si>
    <t>Раздел 1. РАСХОДЫ НА ФИНАНСОВОЕ ОБЕСПЕЧЕНИЕ ДЕЯТЕЛЬНОСТИ МУНИЦИПАЛЬНЫХ УЧРЕЖДЕНИЙ</t>
  </si>
  <si>
    <t>Раздел 2. РАСХОДЫ НЕ ОТНОСЯЩИЕСЯ К РАЗДЕЛУ 1</t>
  </si>
  <si>
    <t>Методика расчета плановых бюджетных ассигнований 
на очередной финансовый год</t>
  </si>
  <si>
    <t>Прочие расходные материалы  (бланки и др., расходные к оргтехнике и прочие расходные материалы)</t>
  </si>
  <si>
    <t>Пояснение причин в случае отклонение менее 90% и более 110% очередного года к оценке текущего года</t>
  </si>
  <si>
    <t>Наименование</t>
  </si>
  <si>
    <t>100</t>
  </si>
  <si>
    <t xml:space="preserve">ГЛАВА ГОРОДА   </t>
  </si>
  <si>
    <t>101</t>
  </si>
  <si>
    <t>102</t>
  </si>
  <si>
    <t xml:space="preserve">   Руководство (заместители главы администрации города Покачи и пресс-секретарь)</t>
  </si>
  <si>
    <t>103</t>
  </si>
  <si>
    <t>104</t>
  </si>
  <si>
    <t xml:space="preserve">  Сектор ВУС</t>
  </si>
  <si>
    <t>105</t>
  </si>
  <si>
    <t>106</t>
  </si>
  <si>
    <t>Сектор специальных мероприятий</t>
  </si>
  <si>
    <t>109</t>
  </si>
  <si>
    <t>111</t>
  </si>
  <si>
    <t>Отдел муниципального контроля</t>
  </si>
  <si>
    <t>112</t>
  </si>
  <si>
    <t xml:space="preserve">   Комитет по управлению муниципальным имуществом</t>
  </si>
  <si>
    <t>200</t>
  </si>
  <si>
    <t xml:space="preserve">ПЕРВЫЙ ЗАМЕСТИТЕЛЬ ГЛАВЫ ГОРОДА ПОКАЧИ </t>
  </si>
  <si>
    <t>201</t>
  </si>
  <si>
    <t>202</t>
  </si>
  <si>
    <t>203</t>
  </si>
  <si>
    <t>204</t>
  </si>
  <si>
    <t>300</t>
  </si>
  <si>
    <t>УПРАВЛЯЮЩИЙ ДЕЛАМИ АДМИНИСТРАЦИИ ГОРОДА ПОКАЧИ</t>
  </si>
  <si>
    <t>301</t>
  </si>
  <si>
    <t>302</t>
  </si>
  <si>
    <t>303</t>
  </si>
  <si>
    <t>305</t>
  </si>
  <si>
    <t>310</t>
  </si>
  <si>
    <t>311</t>
  </si>
  <si>
    <t xml:space="preserve">   МАУ МФЦ "Мои документы"</t>
  </si>
  <si>
    <t>400</t>
  </si>
  <si>
    <t>ЗАМЕСТИТЕЛЬ ГЛАВЫ ГОРОДА ПОКАЧИ</t>
  </si>
  <si>
    <t>401</t>
  </si>
  <si>
    <t xml:space="preserve">   Управление экономики</t>
  </si>
  <si>
    <t>402</t>
  </si>
  <si>
    <t>408</t>
  </si>
  <si>
    <t>410</t>
  </si>
  <si>
    <t>600</t>
  </si>
  <si>
    <t>601</t>
  </si>
  <si>
    <t xml:space="preserve">   Отдел по социальным вопросам и связям с общественностью</t>
  </si>
  <si>
    <t>603</t>
  </si>
  <si>
    <t>604</t>
  </si>
  <si>
    <t>605</t>
  </si>
  <si>
    <t>606</t>
  </si>
  <si>
    <t xml:space="preserve">   Отдел опеки и попечительства</t>
  </si>
  <si>
    <t>607</t>
  </si>
  <si>
    <t xml:space="preserve">   МАДОУ ДСКВ "Сказка"</t>
  </si>
  <si>
    <t>608</t>
  </si>
  <si>
    <t xml:space="preserve">   МАДОУ ДСКВ "Солнышко"</t>
  </si>
  <si>
    <t>609</t>
  </si>
  <si>
    <t xml:space="preserve">   МАДОУ ЦРР-д/с</t>
  </si>
  <si>
    <t>610</t>
  </si>
  <si>
    <t xml:space="preserve">   МАДОУ ДСКВ "Рябинушка"</t>
  </si>
  <si>
    <t>611</t>
  </si>
  <si>
    <t xml:space="preserve">   МАОУ "Средняя общеобразовательная школа №1"</t>
  </si>
  <si>
    <t>612</t>
  </si>
  <si>
    <t xml:space="preserve">   МАОУ "Средняя общеобразовательная школа №2"</t>
  </si>
  <si>
    <t>613</t>
  </si>
  <si>
    <t xml:space="preserve">   МАОУ "Средняя общеобразовательная школа №4"</t>
  </si>
  <si>
    <t>615</t>
  </si>
  <si>
    <t xml:space="preserve">   МАУ "Спортивная школа"</t>
  </si>
  <si>
    <t>617</t>
  </si>
  <si>
    <t xml:space="preserve">   МАУ "Спортивно-оздоровительный комплекс "Звездный"</t>
  </si>
  <si>
    <t>618</t>
  </si>
  <si>
    <t xml:space="preserve">   МАУ Дом культуры "Октябрь"</t>
  </si>
  <si>
    <t>620</t>
  </si>
  <si>
    <t xml:space="preserve">   МАУ "Городская библиотека имени А.А. Филатова"</t>
  </si>
  <si>
    <t>621</t>
  </si>
  <si>
    <t xml:space="preserve">   МАДОУ  ДСКВ "Югорка"</t>
  </si>
  <si>
    <t>622</t>
  </si>
  <si>
    <t xml:space="preserve">   МАУ "Краеведческий музей"</t>
  </si>
  <si>
    <t>626</t>
  </si>
  <si>
    <t>627</t>
  </si>
  <si>
    <t xml:space="preserve">   МАУ ДО "ДШИ"</t>
  </si>
  <si>
    <t>700</t>
  </si>
  <si>
    <t>ДУМА ГОРОДА</t>
  </si>
  <si>
    <t>701</t>
  </si>
  <si>
    <t xml:space="preserve"> Дума города</t>
  </si>
  <si>
    <t>702</t>
  </si>
  <si>
    <t xml:space="preserve"> Контрольно-счетная палата </t>
  </si>
  <si>
    <t>к порядку</t>
  </si>
  <si>
    <t xml:space="preserve">Доплата до МРОТ </t>
  </si>
  <si>
    <t>Доплата до МРОТ  ______________рублей (указать размер)</t>
  </si>
  <si>
    <t xml:space="preserve">Сумма </t>
  </si>
  <si>
    <t>ВСЕГО годовой фонд оплаты труда на 1 шт.ед</t>
  </si>
  <si>
    <t>Начисления на оплату труда на 1 шт.ед.</t>
  </si>
  <si>
    <t>ВСЕГО расходов на плановую численность</t>
  </si>
  <si>
    <t>Всего расходов на 1 шт.ед.</t>
  </si>
  <si>
    <t>средний</t>
  </si>
  <si>
    <t>____рублей (указать размер)</t>
  </si>
  <si>
    <t>Выплата за вредные или опасные условия труда (по итогам специальной оценки)</t>
  </si>
  <si>
    <t>Расчет фонда оплаты труда и начисления на оплату труда работников  казенного учреждения на очередной финансовый год и на плановый период</t>
  </si>
  <si>
    <t>Премиальная выплата по итогам работы за месяц 1 единицу</t>
  </si>
  <si>
    <t xml:space="preserve">Доплаты водителям </t>
  </si>
  <si>
    <t xml:space="preserve">В соответствии с установленными нормативами на обеспечение сотовой связью(по утвержденному списку пользователей услугами сотовой связи в администрации города Покачи, в Думе города Покачи) </t>
  </si>
  <si>
    <t>Иные расходы в рамках программных и непрограммных направлений расходов, не учтенные выше</t>
  </si>
  <si>
    <t xml:space="preserve">Примечание: по согласованию с руководителем финансового органа планирование расходов по отдельным направлениям расходов может осуществляться с отклонением от настоящей методики. При этом прикладываются документы, обосновывающие заявленные финансовые объемы. </t>
  </si>
  <si>
    <t>в том числе по СубКОСГУ (включая коммунальные услуги)</t>
  </si>
  <si>
    <t>ВСЕГО на выполнение муниципальной услуги:</t>
  </si>
  <si>
    <t>Наименование муниципальной услуги по проекту муниципального задания на очередной финансовый год и на плановый период ___________________________________________________________________________________________________________</t>
  </si>
  <si>
    <t>Наименование муниципальной работы по проекту муниципального задания на очередной финансовый год и на плановый период ___________________________________________________________________________________________________________</t>
  </si>
  <si>
    <t>КС</t>
  </si>
  <si>
    <t>Приложение 8</t>
  </si>
  <si>
    <t xml:space="preserve">   МАУ "Редакция газеты "Покачевский вестник"</t>
  </si>
  <si>
    <t xml:space="preserve">   Отдел по осуществлению деятельности муниципальной комиссии по делам             
   несовершеннолетних и защите их прав администрации города Покачи</t>
  </si>
  <si>
    <t>ВСЕГО ПО УЧРЕЖДЕНИЮ:</t>
  </si>
  <si>
    <t>Наименование подпрограммы "_______________________"</t>
  </si>
  <si>
    <t>Наименование основного мероприятия</t>
  </si>
  <si>
    <t>ИТОГО по основному мероприятию</t>
  </si>
  <si>
    <t>ИТОГО по подпрограмме</t>
  </si>
  <si>
    <t>ВСЕГО ПО ПРОГРАММЕ</t>
  </si>
  <si>
    <t>Ф.И.О.- должность</t>
  </si>
  <si>
    <t>ФОТ в месяц с учетом плановой  численности</t>
  </si>
  <si>
    <t>ВСЕГО годовой фонд оплаты труда на 1 шт.ед.</t>
  </si>
  <si>
    <t xml:space="preserve">ВСЕГО расходов </t>
  </si>
  <si>
    <t xml:space="preserve">Приложение  3.1 к Порядку </t>
  </si>
  <si>
    <t xml:space="preserve">Выплата за интенсивность и высокие результаты работы
</t>
  </si>
  <si>
    <t xml:space="preserve">Выслуга лет </t>
  </si>
  <si>
    <t xml:space="preserve">РК </t>
  </si>
  <si>
    <t xml:space="preserve">С.Н </t>
  </si>
  <si>
    <t xml:space="preserve">За работу в ночное время
</t>
  </si>
  <si>
    <t xml:space="preserve">Выплата за работу с вредными и (или) опасными условиями труда
</t>
  </si>
  <si>
    <t xml:space="preserve">
Премиальная выплата по результатам работы за месяц
</t>
  </si>
  <si>
    <t xml:space="preserve">Единовременная выплата на профилактику заболеваний
</t>
  </si>
  <si>
    <t>Выплата за выслугу лет на 1 единицу</t>
  </si>
  <si>
    <t xml:space="preserve">единовременная выплата на профилактику заболеваний 
</t>
  </si>
  <si>
    <r>
      <t xml:space="preserve">В части абонентской платы планировать:
Количество телефонов * Тариф 
</t>
    </r>
    <r>
      <rPr>
        <i/>
        <sz val="10"/>
        <rFont val="Times New Roman"/>
        <family val="1"/>
        <charset val="204"/>
      </rPr>
      <t>(тариф применять по заключенным договорам на текущий финансовый год)</t>
    </r>
  </si>
  <si>
    <t xml:space="preserve">Расходы на междугородние телефонные переговоры планировать в размере, не более 15% от величины годовой стоимости абонентской платы. </t>
  </si>
  <si>
    <t>Планируется по среднему фактическому потреблению за три последних года или в соответствии с заключенными договорами на текущий финансовый год</t>
  </si>
  <si>
    <t>Субъекты бюджетного планирования не планируют. Планирование осуществляет комитет финансов администрации города Покачи самостоятельно, в целом по муниципальному образованию</t>
  </si>
  <si>
    <t>Планировать из расчета: 25 руб. на одно письмо; за пользование почтовым абонентским ящиком  - по тарифам, согласно заключенным договорам на текущий финансовый год</t>
  </si>
  <si>
    <t>Планируется по среднему объему потребления, рассчитанному исходя из фактического потребления за три предыдущих года с учетом тарифа, утвержденного РСТ по ХМАО - Югре на очередной финансовый год</t>
  </si>
  <si>
    <t>Оплата наружного освещения</t>
  </si>
  <si>
    <t>Планируется по среднему объему, рассчитанному исходя из фактического потребления за три предыдущих года с учетом тарифа, предусмотренного договором на текущий финансовый год</t>
  </si>
  <si>
    <t>Планируется по среднему объему потребления, рассчитанному исходя из фактического потребления за три предыдущих года с учетом тарифа, предусмотренного договором на текущий финансовый год</t>
  </si>
  <si>
    <t>Оплата информационных услуг за приобретение ГСМ</t>
  </si>
  <si>
    <t>Планировать из расчета 525 руб. в год на 1-го работника, которому необходима спец. одежда.
Планировать из расчета 525 руб.  на 1 комплект мягкого инвентаря на 1-го воспитанника детсада.
На остальной мягкий инвентарь приложить расшифровку.</t>
  </si>
  <si>
    <t>Планировать из расчета 10 500 руб. в год на детсад; 68 250 руб. в год на Дельфин</t>
  </si>
  <si>
    <t>Расходы:
 - суточные в соответствии с установленным нормативом из расчета 2 суток на 1 командировку и 5 суток на 1 курсы повышения квалификации;
 -  на проезд в командировку (курсы повышения квалификации) планировать исходя из стоимости проезда: в г. Ханты – Мансийск  - 1300,00руб. в одну сторону (автотранспорт); 
 - на проживание исходя из стоимости проживания: в г. Ханты – Мансийск  - 4000 руб.;  
 - оплата курсов не более 5 тыс. рублей
 - на командировочные расходы планировать 2% от штатной численности, но не менее 1 человека в год (для ОМС - планировать исходя из факта текущего финансового года в пределах установленного норматива на содержание ОМС)
 - на курсы повышения квалификации планировать 3% от штатной численности, но не менее 1 человека в год (для ОМС - планировать исходя из факта текущего финансового года в пределах установленного норматива на содержание ОМС)</t>
  </si>
  <si>
    <t>Планировать при отсутствии Консультант+, доступа в Интернет. Приложить расшифровку с обоснованием стоимости и объема</t>
  </si>
  <si>
    <t>Планируется в соответствии с положением о дополнительном пенсионном обеспечении</t>
  </si>
  <si>
    <t>По расчетным показателям на основании действующих условий и договоров</t>
  </si>
  <si>
    <t>Техобслуживание инженерных систем здания</t>
  </si>
  <si>
    <t>Техобслуживание оборудования</t>
  </si>
  <si>
    <t xml:space="preserve"> - Планируется из расчета штатной численности учреждения по стоимости на 1 штатную единицу согласно договоров текущего года;
 - для водителей - по установленным тарифам на пред рейсовый и после рейсовый медосмотр;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</si>
</sst>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00\.00\.00"/>
    <numFmt numFmtId="166" formatCode="#,##0.0"/>
    <numFmt numFmtId="167" formatCode="_-* #,##0.00_р_._-;\-* #,##0.00_р_._-;_-* \-??_р_._-;_-@_-"/>
  </numFmts>
  <fonts count="4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4"/>
      <color rgb="FFFF0000"/>
      <name val="Calibri"/>
      <family val="2"/>
      <charset val="204"/>
      <scheme val="minor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i/>
      <sz val="9"/>
      <name val="Arial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0">
    <xf numFmtId="0" fontId="0" fillId="0" borderId="0"/>
    <xf numFmtId="0" fontId="1" fillId="0" borderId="0"/>
    <xf numFmtId="0" fontId="10" fillId="0" borderId="0"/>
    <xf numFmtId="0" fontId="1" fillId="0" borderId="0"/>
    <xf numFmtId="0" fontId="24" fillId="0" borderId="0"/>
    <xf numFmtId="0" fontId="43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43" fillId="0" borderId="0"/>
    <xf numFmtId="0" fontId="44" fillId="0" borderId="0"/>
    <xf numFmtId="0" fontId="44" fillId="0" borderId="0"/>
    <xf numFmtId="9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7" fontId="24" fillId="0" borderId="0"/>
    <xf numFmtId="164" fontId="1" fillId="0" borderId="0" applyFont="0" applyFill="0" applyBorder="0" applyAlignment="0" applyProtection="0"/>
    <xf numFmtId="164" fontId="44" fillId="0" borderId="0" applyFont="0" applyFill="0" applyBorder="0" applyAlignment="0" applyProtection="0"/>
  </cellStyleXfs>
  <cellXfs count="262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/>
    </xf>
    <xf numFmtId="4" fontId="0" fillId="0" borderId="0" xfId="0" applyNumberFormat="1" applyFill="1"/>
    <xf numFmtId="4" fontId="20" fillId="0" borderId="0" xfId="0" applyNumberFormat="1" applyFont="1" applyFill="1"/>
    <xf numFmtId="0" fontId="0" fillId="0" borderId="0" xfId="0" applyFill="1"/>
    <xf numFmtId="1" fontId="0" fillId="0" borderId="0" xfId="0" applyNumberFormat="1" applyFill="1" applyAlignment="1">
      <alignment horizontal="center"/>
    </xf>
    <xf numFmtId="0" fontId="2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4" fontId="21" fillId="0" borderId="1" xfId="0" applyNumberFormat="1" applyFont="1" applyFill="1" applyBorder="1"/>
    <xf numFmtId="4" fontId="20" fillId="0" borderId="1" xfId="0" applyNumberFormat="1" applyFont="1" applyFill="1" applyBorder="1"/>
    <xf numFmtId="0" fontId="25" fillId="0" borderId="1" xfId="0" applyFont="1" applyFill="1" applyBorder="1" applyAlignment="1">
      <alignment horizontal="center"/>
    </xf>
    <xf numFmtId="166" fontId="26" fillId="0" borderId="1" xfId="0" applyNumberFormat="1" applyFont="1" applyFill="1" applyBorder="1" applyAlignment="1">
      <alignment horizontal="center"/>
    </xf>
    <xf numFmtId="0" fontId="25" fillId="0" borderId="0" xfId="0" applyFont="1" applyFill="1"/>
    <xf numFmtId="4" fontId="28" fillId="0" borderId="0" xfId="3" applyNumberFormat="1" applyFont="1" applyFill="1"/>
    <xf numFmtId="4" fontId="29" fillId="0" borderId="0" xfId="3" applyNumberFormat="1" applyFont="1" applyFill="1"/>
    <xf numFmtId="4" fontId="28" fillId="0" borderId="0" xfId="3" applyNumberFormat="1" applyFont="1" applyFill="1" applyAlignment="1">
      <alignment horizontal="left"/>
    </xf>
    <xf numFmtId="4" fontId="29" fillId="0" borderId="0" xfId="3" applyNumberFormat="1" applyFont="1" applyFill="1" applyAlignment="1"/>
    <xf numFmtId="4" fontId="29" fillId="0" borderId="6" xfId="3" applyNumberFormat="1" applyFont="1" applyFill="1" applyBorder="1" applyAlignment="1"/>
    <xf numFmtId="4" fontId="29" fillId="0" borderId="0" xfId="3" applyNumberFormat="1" applyFont="1" applyFill="1" applyBorder="1" applyAlignment="1"/>
    <xf numFmtId="4" fontId="29" fillId="0" borderId="1" xfId="1" applyNumberFormat="1" applyFont="1" applyFill="1" applyBorder="1" applyAlignment="1">
      <alignment horizontal="center" vertical="center"/>
    </xf>
    <xf numFmtId="4" fontId="29" fillId="0" borderId="1" xfId="3" applyNumberFormat="1" applyFont="1" applyFill="1" applyBorder="1" applyAlignment="1">
      <alignment horizontal="center" vertical="center"/>
    </xf>
    <xf numFmtId="4" fontId="29" fillId="0" borderId="0" xfId="3" applyNumberFormat="1" applyFont="1" applyFill="1" applyAlignment="1">
      <alignment horizontal="left"/>
    </xf>
    <xf numFmtId="4" fontId="30" fillId="0" borderId="0" xfId="3" applyNumberFormat="1" applyFont="1" applyFill="1" applyAlignment="1">
      <alignment horizontal="left"/>
    </xf>
    <xf numFmtId="0" fontId="4" fillId="0" borderId="0" xfId="0" applyFont="1" applyAlignment="1">
      <alignment horizontal="center" vertical="top" wrapText="1"/>
    </xf>
    <xf numFmtId="0" fontId="2" fillId="0" borderId="6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14" fillId="0" borderId="0" xfId="2" applyFont="1" applyFill="1"/>
    <xf numFmtId="0" fontId="31" fillId="0" borderId="0" xfId="0" applyFont="1"/>
    <xf numFmtId="0" fontId="31" fillId="0" borderId="0" xfId="0" applyFont="1" applyAlignment="1">
      <alignment horizontal="right"/>
    </xf>
    <xf numFmtId="0" fontId="31" fillId="0" borderId="1" xfId="0" applyFont="1" applyBorder="1"/>
    <xf numFmtId="0" fontId="31" fillId="0" borderId="2" xfId="0" applyFont="1" applyBorder="1" applyAlignment="1">
      <alignment horizontal="right"/>
    </xf>
    <xf numFmtId="0" fontId="31" fillId="0" borderId="1" xfId="0" applyFont="1" applyBorder="1" applyAlignment="1">
      <alignment horizontal="right"/>
    </xf>
    <xf numFmtId="0" fontId="11" fillId="0" borderId="6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left" vertical="center"/>
    </xf>
    <xf numFmtId="0" fontId="31" fillId="0" borderId="0" xfId="0" applyFont="1" applyBorder="1"/>
    <xf numFmtId="0" fontId="33" fillId="0" borderId="6" xfId="0" applyFont="1" applyBorder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7" fillId="0" borderId="0" xfId="0" applyFont="1" applyFill="1" applyBorder="1" applyAlignment="1">
      <alignment horizontal="right" wrapText="1"/>
    </xf>
    <xf numFmtId="0" fontId="17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/>
    </xf>
    <xf numFmtId="165" fontId="36" fillId="0" borderId="1" xfId="2" applyNumberFormat="1" applyFont="1" applyFill="1" applyBorder="1" applyAlignment="1" applyProtection="1">
      <alignment vertical="center"/>
      <protection hidden="1"/>
    </xf>
    <xf numFmtId="0" fontId="36" fillId="0" borderId="1" xfId="2" applyNumberFormat="1" applyFont="1" applyFill="1" applyBorder="1" applyAlignment="1" applyProtection="1">
      <alignment vertical="center" wrapText="1"/>
      <protection hidden="1"/>
    </xf>
    <xf numFmtId="165" fontId="36" fillId="0" borderId="1" xfId="2" applyNumberFormat="1" applyFont="1" applyFill="1" applyBorder="1" applyAlignment="1" applyProtection="1">
      <protection hidden="1"/>
    </xf>
    <xf numFmtId="4" fontId="36" fillId="0" borderId="1" xfId="2" applyNumberFormat="1" applyFont="1" applyFill="1" applyBorder="1" applyAlignment="1">
      <alignment vertical="center" wrapText="1"/>
    </xf>
    <xf numFmtId="0" fontId="37" fillId="0" borderId="1" xfId="2" applyNumberFormat="1" applyFont="1" applyFill="1" applyBorder="1" applyAlignment="1" applyProtection="1">
      <alignment vertical="center" wrapText="1"/>
      <protection hidden="1"/>
    </xf>
    <xf numFmtId="165" fontId="36" fillId="0" borderId="1" xfId="2" applyNumberFormat="1" applyFont="1" applyFill="1" applyBorder="1" applyAlignment="1" applyProtection="1">
      <alignment horizontal="right" vertical="center"/>
      <protection hidden="1"/>
    </xf>
    <xf numFmtId="0" fontId="9" fillId="0" borderId="0" xfId="0" applyFont="1" applyFill="1" applyAlignment="1">
      <alignment horizontal="left" vertical="top"/>
    </xf>
    <xf numFmtId="0" fontId="31" fillId="2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vertical="center" wrapText="1"/>
    </xf>
    <xf numFmtId="2" fontId="31" fillId="0" borderId="1" xfId="0" applyNumberFormat="1" applyFont="1" applyBorder="1" applyAlignment="1">
      <alignment vertical="center" wrapText="1"/>
    </xf>
    <xf numFmtId="0" fontId="40" fillId="0" borderId="4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2" fontId="40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right" vertical="center" wrapText="1"/>
    </xf>
    <xf numFmtId="0" fontId="41" fillId="0" borderId="4" xfId="0" applyFont="1" applyBorder="1" applyAlignment="1">
      <alignment horizontal="right" vertical="center" wrapText="1"/>
    </xf>
    <xf numFmtId="0" fontId="41" fillId="0" borderId="4" xfId="0" applyFont="1" applyFill="1" applyBorder="1" applyAlignment="1">
      <alignment horizontal="right" vertical="center" wrapText="1"/>
    </xf>
    <xf numFmtId="0" fontId="31" fillId="0" borderId="4" xfId="0" applyFont="1" applyBorder="1" applyAlignment="1">
      <alignment horizontal="right" vertical="center"/>
    </xf>
    <xf numFmtId="0" fontId="31" fillId="0" borderId="1" xfId="0" applyFont="1" applyFill="1" applyBorder="1" applyAlignment="1">
      <alignment horizontal="left" vertical="center" wrapText="1"/>
    </xf>
    <xf numFmtId="4" fontId="31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right" vertical="center" wrapText="1"/>
    </xf>
    <xf numFmtId="0" fontId="31" fillId="0" borderId="1" xfId="0" applyFont="1" applyFill="1" applyBorder="1" applyAlignment="1">
      <alignment vertical="center" wrapText="1"/>
    </xf>
    <xf numFmtId="2" fontId="31" fillId="0" borderId="1" xfId="0" applyNumberFormat="1" applyFont="1" applyFill="1" applyBorder="1" applyAlignment="1">
      <alignment vertical="center" wrapText="1"/>
    </xf>
    <xf numFmtId="2" fontId="35" fillId="0" borderId="1" xfId="0" applyNumberFormat="1" applyFont="1" applyFill="1" applyBorder="1" applyAlignment="1">
      <alignment vertical="center" wrapText="1"/>
    </xf>
    <xf numFmtId="2" fontId="35" fillId="0" borderId="1" xfId="0" applyNumberFormat="1" applyFont="1" applyFill="1" applyBorder="1" applyAlignment="1">
      <alignment horizontal="center" vertical="center" wrapText="1"/>
    </xf>
    <xf numFmtId="165" fontId="38" fillId="0" borderId="1" xfId="1" applyNumberFormat="1" applyFont="1" applyFill="1" applyBorder="1" applyAlignment="1" applyProtection="1">
      <alignment wrapText="1"/>
      <protection hidden="1"/>
    </xf>
    <xf numFmtId="0" fontId="31" fillId="0" borderId="1" xfId="0" applyFont="1" applyBorder="1" applyAlignment="1">
      <alignment horizontal="center"/>
    </xf>
    <xf numFmtId="0" fontId="31" fillId="0" borderId="1" xfId="0" applyFont="1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166" fontId="21" fillId="0" borderId="0" xfId="0" applyNumberFormat="1" applyFont="1" applyFill="1" applyAlignment="1">
      <alignment horizontal="center"/>
    </xf>
    <xf numFmtId="166" fontId="0" fillId="0" borderId="0" xfId="0" applyNumberFormat="1" applyFill="1" applyAlignment="1">
      <alignment horizontal="center"/>
    </xf>
    <xf numFmtId="164" fontId="0" fillId="0" borderId="0" xfId="0" applyNumberFormat="1" applyFill="1" applyBorder="1" applyAlignment="1">
      <alignment wrapText="1"/>
    </xf>
    <xf numFmtId="164" fontId="0" fillId="0" borderId="0" xfId="0" applyNumberFormat="1" applyFill="1" applyBorder="1" applyAlignment="1">
      <alignment horizontal="left" wrapText="1"/>
    </xf>
    <xf numFmtId="166" fontId="21" fillId="0" borderId="1" xfId="0" applyNumberFormat="1" applyFont="1" applyFill="1" applyBorder="1" applyAlignment="1">
      <alignment horizontal="center" vertical="center" wrapText="1"/>
    </xf>
    <xf numFmtId="166" fontId="0" fillId="0" borderId="1" xfId="0" applyNumberForma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0" fillId="0" borderId="1" xfId="0" applyFill="1" applyBorder="1"/>
    <xf numFmtId="166" fontId="21" fillId="0" borderId="1" xfId="0" applyNumberFormat="1" applyFont="1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27" fillId="0" borderId="0" xfId="0" applyFont="1" applyFill="1" applyBorder="1" applyAlignment="1"/>
    <xf numFmtId="1" fontId="20" fillId="0" borderId="1" xfId="0" applyNumberFormat="1" applyFont="1" applyFill="1" applyBorder="1" applyAlignment="1">
      <alignment vertical="center"/>
    </xf>
    <xf numFmtId="4" fontId="20" fillId="0" borderId="9" xfId="0" applyNumberFormat="1" applyFont="1" applyFill="1" applyBorder="1"/>
    <xf numFmtId="4" fontId="20" fillId="0" borderId="10" xfId="0" applyNumberFormat="1" applyFont="1" applyFill="1" applyBorder="1"/>
    <xf numFmtId="4" fontId="30" fillId="0" borderId="1" xfId="3" applyNumberFormat="1" applyFont="1" applyFill="1" applyBorder="1" applyAlignment="1">
      <alignment horizontal="center" vertical="center" wrapText="1"/>
    </xf>
    <xf numFmtId="4" fontId="29" fillId="0" borderId="1" xfId="3" applyNumberFormat="1" applyFont="1" applyFill="1" applyBorder="1" applyAlignment="1">
      <alignment horizontal="center" vertical="center" wrapText="1"/>
    </xf>
    <xf numFmtId="4" fontId="28" fillId="0" borderId="1" xfId="3" applyNumberFormat="1" applyFont="1" applyFill="1" applyBorder="1" applyAlignment="1">
      <alignment horizontal="center" vertical="center"/>
    </xf>
    <xf numFmtId="4" fontId="28" fillId="0" borderId="1" xfId="3" applyNumberFormat="1" applyFont="1" applyFill="1" applyBorder="1" applyAlignment="1">
      <alignment horizontal="center" vertical="center" wrapText="1"/>
    </xf>
    <xf numFmtId="4" fontId="30" fillId="0" borderId="1" xfId="3" applyNumberFormat="1" applyFont="1" applyFill="1" applyBorder="1" applyAlignment="1">
      <alignment horizontal="center" vertical="center"/>
    </xf>
    <xf numFmtId="4" fontId="28" fillId="0" borderId="1" xfId="3" applyNumberFormat="1" applyFont="1" applyFill="1" applyBorder="1" applyAlignment="1">
      <alignment horizontal="left" wrapText="1"/>
    </xf>
    <xf numFmtId="3" fontId="28" fillId="0" borderId="1" xfId="3" applyNumberFormat="1" applyFont="1" applyFill="1" applyBorder="1" applyAlignment="1">
      <alignment horizontal="center" vertical="center"/>
    </xf>
    <xf numFmtId="4" fontId="28" fillId="0" borderId="1" xfId="3" applyNumberFormat="1" applyFont="1" applyFill="1" applyBorder="1" applyAlignment="1">
      <alignment horizontal="left" vertical="center" wrapText="1"/>
    </xf>
    <xf numFmtId="4" fontId="30" fillId="0" borderId="1" xfId="3" applyNumberFormat="1" applyFont="1" applyFill="1" applyBorder="1" applyAlignment="1">
      <alignment horizontal="left" wrapText="1"/>
    </xf>
    <xf numFmtId="4" fontId="30" fillId="0" borderId="0" xfId="3" applyNumberFormat="1" applyFont="1" applyFill="1"/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12" fillId="0" borderId="0" xfId="2" applyFont="1" applyFill="1"/>
    <xf numFmtId="0" fontId="12" fillId="0" borderId="0" xfId="2" applyFont="1" applyFill="1" applyAlignment="1">
      <alignment wrapText="1"/>
    </xf>
    <xf numFmtId="0" fontId="12" fillId="0" borderId="0" xfId="2" applyFont="1" applyFill="1" applyAlignment="1">
      <alignment horizontal="right"/>
    </xf>
    <xf numFmtId="0" fontId="8" fillId="0" borderId="0" xfId="2" applyFont="1" applyFill="1" applyAlignment="1">
      <alignment horizontal="right"/>
    </xf>
    <xf numFmtId="0" fontId="15" fillId="0" borderId="0" xfId="2" applyFont="1" applyFill="1" applyAlignment="1">
      <alignment horizontal="center"/>
    </xf>
    <xf numFmtId="165" fontId="37" fillId="0" borderId="1" xfId="2" applyNumberFormat="1" applyFont="1" applyFill="1" applyBorder="1" applyAlignment="1" applyProtection="1">
      <alignment vertical="center"/>
      <protection hidden="1"/>
    </xf>
    <xf numFmtId="0" fontId="14" fillId="0" borderId="0" xfId="2" applyFont="1" applyFill="1" applyAlignment="1">
      <alignment vertical="center"/>
    </xf>
    <xf numFmtId="0" fontId="39" fillId="0" borderId="0" xfId="2" applyFont="1" applyFill="1" applyAlignment="1">
      <alignment vertical="center"/>
    </xf>
    <xf numFmtId="165" fontId="37" fillId="0" borderId="1" xfId="2" applyNumberFormat="1" applyFont="1" applyFill="1" applyBorder="1" applyAlignment="1" applyProtection="1">
      <protection hidden="1"/>
    </xf>
    <xf numFmtId="0" fontId="39" fillId="0" borderId="0" xfId="2" applyFont="1" applyFill="1" applyAlignment="1">
      <alignment vertical="center" wrapText="1"/>
    </xf>
    <xf numFmtId="4" fontId="36" fillId="0" borderId="1" xfId="2" applyNumberFormat="1" applyFont="1" applyFill="1" applyBorder="1" applyAlignment="1">
      <alignment vertical="center"/>
    </xf>
    <xf numFmtId="0" fontId="39" fillId="0" borderId="0" xfId="2" applyFont="1" applyFill="1"/>
    <xf numFmtId="165" fontId="37" fillId="0" borderId="1" xfId="2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49" fontId="2" fillId="0" borderId="0" xfId="5" applyNumberFormat="1" applyFont="1" applyAlignment="1">
      <alignment horizontal="center"/>
    </xf>
    <xf numFmtId="0" fontId="2" fillId="0" borderId="0" xfId="5" applyFont="1" applyAlignment="1">
      <alignment horizontal="right" wrapText="1"/>
    </xf>
    <xf numFmtId="0" fontId="2" fillId="0" borderId="0" xfId="5" applyFont="1"/>
    <xf numFmtId="49" fontId="6" fillId="0" borderId="1" xfId="5" applyNumberFormat="1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49" fontId="2" fillId="0" borderId="1" xfId="5" applyNumberFormat="1" applyFont="1" applyBorder="1" applyAlignment="1">
      <alignment horizontal="center" wrapText="1"/>
    </xf>
    <xf numFmtId="0" fontId="2" fillId="0" borderId="1" xfId="5" applyFont="1" applyBorder="1" applyAlignment="1">
      <alignment wrapText="1"/>
    </xf>
    <xf numFmtId="49" fontId="2" fillId="0" borderId="1" xfId="5" applyNumberFormat="1" applyFont="1" applyFill="1" applyBorder="1" applyAlignment="1">
      <alignment horizontal="center" wrapText="1"/>
    </xf>
    <xf numFmtId="0" fontId="2" fillId="0" borderId="1" xfId="5" applyFont="1" applyFill="1" applyBorder="1" applyAlignment="1">
      <alignment wrapText="1"/>
    </xf>
    <xf numFmtId="0" fontId="2" fillId="0" borderId="0" xfId="5" applyFont="1" applyAlignment="1">
      <alignment wrapText="1"/>
    </xf>
    <xf numFmtId="4" fontId="0" fillId="0" borderId="1" xfId="0" applyNumberFormat="1" applyFill="1" applyBorder="1" applyAlignment="1">
      <alignment horizontal="center" vertical="center" wrapText="1"/>
    </xf>
    <xf numFmtId="4" fontId="28" fillId="0" borderId="1" xfId="3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37" fillId="0" borderId="1" xfId="2" applyNumberFormat="1" applyFont="1" applyFill="1" applyBorder="1" applyAlignment="1" applyProtection="1">
      <alignment horizontal="left" vertical="center" wrapText="1"/>
      <protection hidden="1"/>
    </xf>
    <xf numFmtId="4" fontId="36" fillId="0" borderId="1" xfId="2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right" wrapText="1"/>
    </xf>
    <xf numFmtId="0" fontId="16" fillId="0" borderId="0" xfId="0" applyFont="1" applyFill="1" applyBorder="1" applyAlignment="1">
      <alignment horizontal="left" vertical="center"/>
    </xf>
    <xf numFmtId="0" fontId="31" fillId="0" borderId="1" xfId="0" applyFont="1" applyFill="1" applyBorder="1" applyAlignment="1">
      <alignment horizontal="right" vertical="center" wrapText="1"/>
    </xf>
    <xf numFmtId="0" fontId="37" fillId="0" borderId="1" xfId="2" applyNumberFormat="1" applyFont="1" applyFill="1" applyBorder="1" applyAlignment="1" applyProtection="1">
      <alignment wrapText="1"/>
      <protection hidden="1"/>
    </xf>
    <xf numFmtId="4" fontId="37" fillId="0" borderId="1" xfId="2" applyNumberFormat="1" applyFont="1" applyFill="1" applyBorder="1" applyAlignment="1">
      <alignment vertical="center" wrapText="1"/>
    </xf>
    <xf numFmtId="0" fontId="2" fillId="0" borderId="1" xfId="5" applyFont="1" applyBorder="1"/>
    <xf numFmtId="0" fontId="35" fillId="0" borderId="1" xfId="0" applyFont="1" applyFill="1" applyBorder="1" applyAlignment="1">
      <alignment horizontal="right" vertical="center" wrapText="1"/>
    </xf>
    <xf numFmtId="0" fontId="31" fillId="0" borderId="1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4" fontId="28" fillId="0" borderId="1" xfId="3" applyNumberFormat="1" applyFont="1" applyFill="1" applyBorder="1" applyAlignment="1">
      <alignment horizontal="center" vertical="center" wrapText="1"/>
    </xf>
    <xf numFmtId="4" fontId="30" fillId="0" borderId="1" xfId="3" applyNumberFormat="1" applyFont="1" applyFill="1" applyBorder="1" applyAlignment="1">
      <alignment horizontal="center"/>
    </xf>
    <xf numFmtId="4" fontId="45" fillId="0" borderId="12" xfId="3" applyNumberFormat="1" applyFont="1" applyFill="1" applyBorder="1" applyAlignment="1">
      <alignment horizontal="center" vertical="center"/>
    </xf>
    <xf numFmtId="4" fontId="30" fillId="0" borderId="0" xfId="3" applyNumberFormat="1" applyFont="1" applyFill="1" applyAlignment="1"/>
    <xf numFmtId="4" fontId="36" fillId="0" borderId="8" xfId="2" applyNumberFormat="1" applyFont="1" applyFill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40" fillId="0" borderId="2" xfId="0" applyFont="1" applyBorder="1" applyAlignment="1">
      <alignment horizontal="right" vertical="center" wrapText="1"/>
    </xf>
    <xf numFmtId="0" fontId="40" fillId="0" borderId="3" xfId="0" applyFont="1" applyBorder="1" applyAlignment="1">
      <alignment horizontal="right" vertical="center" wrapText="1"/>
    </xf>
    <xf numFmtId="0" fontId="40" fillId="0" borderId="4" xfId="0" applyFont="1" applyBorder="1" applyAlignment="1">
      <alignment horizontal="right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5" fillId="0" borderId="2" xfId="0" applyFont="1" applyBorder="1" applyAlignment="1">
      <alignment horizontal="right" vertical="center"/>
    </xf>
    <xf numFmtId="0" fontId="35" fillId="0" borderId="3" xfId="0" applyFont="1" applyBorder="1" applyAlignment="1">
      <alignment horizontal="right" vertical="center"/>
    </xf>
    <xf numFmtId="0" fontId="35" fillId="0" borderId="4" xfId="0" applyFont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40" fillId="0" borderId="2" xfId="0" applyFont="1" applyFill="1" applyBorder="1" applyAlignment="1">
      <alignment horizontal="right" vertical="center" wrapText="1"/>
    </xf>
    <xf numFmtId="0" fontId="40" fillId="0" borderId="3" xfId="0" applyFont="1" applyFill="1" applyBorder="1" applyAlignment="1">
      <alignment horizontal="right" vertical="center" wrapText="1"/>
    </xf>
    <xf numFmtId="0" fontId="40" fillId="0" borderId="4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1" fontId="22" fillId="0" borderId="2" xfId="0" applyNumberFormat="1" applyFont="1" applyFill="1" applyBorder="1" applyAlignment="1">
      <alignment horizontal="center" vertical="center"/>
    </xf>
    <xf numFmtId="1" fontId="22" fillId="0" borderId="3" xfId="0" applyNumberFormat="1" applyFont="1" applyFill="1" applyBorder="1" applyAlignment="1">
      <alignment horizontal="center" vertical="center"/>
    </xf>
    <xf numFmtId="1" fontId="22" fillId="0" borderId="4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6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right" vertical="center" wrapText="1"/>
    </xf>
    <xf numFmtId="4" fontId="30" fillId="0" borderId="0" xfId="3" applyNumberFormat="1" applyFont="1" applyFill="1" applyAlignment="1">
      <alignment horizontal="center"/>
    </xf>
    <xf numFmtId="4" fontId="28" fillId="0" borderId="1" xfId="3" applyNumberFormat="1" applyFont="1" applyFill="1" applyBorder="1" applyAlignment="1">
      <alignment horizontal="center" vertical="center" wrapText="1"/>
    </xf>
    <xf numFmtId="4" fontId="28" fillId="0" borderId="8" xfId="3" applyNumberFormat="1" applyFont="1" applyFill="1" applyBorder="1" applyAlignment="1">
      <alignment horizontal="center" vertical="center" wrapText="1"/>
    </xf>
    <xf numFmtId="4" fontId="28" fillId="0" borderId="7" xfId="3" applyNumberFormat="1" applyFont="1" applyFill="1" applyBorder="1" applyAlignment="1">
      <alignment horizontal="center" vertical="center" wrapText="1"/>
    </xf>
    <xf numFmtId="4" fontId="28" fillId="0" borderId="4" xfId="3" applyNumberFormat="1" applyFont="1" applyFill="1" applyBorder="1" applyAlignment="1">
      <alignment horizontal="center" vertical="center" wrapText="1"/>
    </xf>
    <xf numFmtId="4" fontId="28" fillId="0" borderId="2" xfId="3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left" vertical="center" wrapText="1"/>
    </xf>
    <xf numFmtId="0" fontId="35" fillId="0" borderId="3" xfId="0" applyFont="1" applyFill="1" applyBorder="1" applyAlignment="1">
      <alignment horizontal="left" vertical="center" wrapText="1"/>
    </xf>
    <xf numFmtId="0" fontId="35" fillId="0" borderId="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horizontal="center" vertical="top" wrapText="1"/>
    </xf>
    <xf numFmtId="0" fontId="32" fillId="0" borderId="0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1" fillId="0" borderId="2" xfId="0" applyFont="1" applyFill="1" applyBorder="1" applyAlignment="1">
      <alignment horizontal="left" vertical="center" wrapText="1"/>
    </xf>
    <xf numFmtId="0" fontId="41" fillId="0" borderId="3" xfId="0" applyFont="1" applyFill="1" applyBorder="1" applyAlignment="1">
      <alignment horizontal="left" vertical="center" wrapText="1"/>
    </xf>
    <xf numFmtId="0" fontId="41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/>
    </xf>
    <xf numFmtId="0" fontId="11" fillId="0" borderId="0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4" fillId="0" borderId="0" xfId="6" applyNumberFormat="1" applyFont="1" applyFill="1" applyAlignment="1" applyProtection="1">
      <alignment horizontal="center" vertical="center"/>
      <protection hidden="1"/>
    </xf>
    <xf numFmtId="0" fontId="34" fillId="3" borderId="0" xfId="2" applyFont="1" applyFill="1" applyAlignment="1">
      <alignment horizontal="center" wrapText="1"/>
    </xf>
    <xf numFmtId="0" fontId="35" fillId="0" borderId="1" xfId="0" applyFont="1" applyFill="1" applyBorder="1" applyAlignment="1">
      <alignment horizontal="center" vertical="center" wrapText="1"/>
    </xf>
    <xf numFmtId="0" fontId="13" fillId="0" borderId="0" xfId="2" applyFont="1" applyFill="1" applyAlignment="1">
      <alignment horizontal="center" wrapText="1"/>
    </xf>
    <xf numFmtId="0" fontId="13" fillId="0" borderId="6" xfId="2" applyFont="1" applyFill="1" applyBorder="1" applyAlignment="1">
      <alignment horizontal="center"/>
    </xf>
    <xf numFmtId="0" fontId="34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7" fillId="0" borderId="1" xfId="2" applyNumberFormat="1" applyFont="1" applyFill="1" applyBorder="1" applyAlignment="1" applyProtection="1">
      <alignment horizontal="left" vertical="center" wrapText="1"/>
      <protection hidden="1"/>
    </xf>
    <xf numFmtId="4" fontId="36" fillId="0" borderId="8" xfId="2" applyNumberFormat="1" applyFont="1" applyFill="1" applyBorder="1" applyAlignment="1">
      <alignment horizontal="left" vertical="center" wrapText="1"/>
    </xf>
    <xf numFmtId="4" fontId="36" fillId="0" borderId="7" xfId="2" applyNumberFormat="1" applyFont="1" applyFill="1" applyBorder="1" applyAlignment="1">
      <alignment horizontal="left" vertical="center" wrapText="1"/>
    </xf>
    <xf numFmtId="4" fontId="36" fillId="0" borderId="1" xfId="2" applyNumberFormat="1" applyFont="1" applyFill="1" applyBorder="1" applyAlignment="1">
      <alignment horizontal="left" vertical="center" wrapText="1"/>
    </xf>
    <xf numFmtId="0" fontId="37" fillId="0" borderId="2" xfId="2" applyNumberFormat="1" applyFont="1" applyFill="1" applyBorder="1" applyAlignment="1" applyProtection="1">
      <alignment horizontal="left" vertical="center" wrapText="1"/>
      <protection hidden="1"/>
    </xf>
    <xf numFmtId="0" fontId="37" fillId="0" borderId="4" xfId="2" applyNumberFormat="1" applyFont="1" applyFill="1" applyBorder="1" applyAlignment="1" applyProtection="1">
      <alignment horizontal="left" vertical="center" wrapText="1"/>
      <protection hidden="1"/>
    </xf>
    <xf numFmtId="0" fontId="34" fillId="0" borderId="1" xfId="0" applyFont="1" applyFill="1" applyBorder="1" applyAlignment="1">
      <alignment horizontal="center" vertical="center" wrapText="1"/>
    </xf>
    <xf numFmtId="4" fontId="36" fillId="0" borderId="8" xfId="2" applyNumberFormat="1" applyFont="1" applyFill="1" applyBorder="1" applyAlignment="1">
      <alignment horizontal="left" vertical="top" wrapText="1"/>
    </xf>
    <xf numFmtId="4" fontId="36" fillId="0" borderId="11" xfId="2" applyNumberFormat="1" applyFont="1" applyFill="1" applyBorder="1" applyAlignment="1">
      <alignment horizontal="left" vertical="top" wrapText="1"/>
    </xf>
    <xf numFmtId="4" fontId="36" fillId="0" borderId="7" xfId="2" applyNumberFormat="1" applyFont="1" applyFill="1" applyBorder="1" applyAlignment="1">
      <alignment horizontal="left" vertical="top" wrapText="1"/>
    </xf>
    <xf numFmtId="0" fontId="35" fillId="0" borderId="1" xfId="0" applyFont="1" applyFill="1" applyBorder="1" applyAlignment="1">
      <alignment horizontal="center" vertical="top" wrapText="1"/>
    </xf>
    <xf numFmtId="0" fontId="42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4" fontId="36" fillId="0" borderId="11" xfId="2" applyNumberFormat="1" applyFont="1" applyFill="1" applyBorder="1" applyAlignment="1">
      <alignment horizontal="left" vertical="center" wrapText="1"/>
    </xf>
  </cellXfs>
  <cellStyles count="70">
    <cellStyle name="Excel Built-in Normal" xfId="4"/>
    <cellStyle name="Excel Built-in Normal 1" xfId="8"/>
    <cellStyle name="Excel Built-in Normal 10" xfId="9"/>
    <cellStyle name="Excel Built-in Normal 11" xfId="10"/>
    <cellStyle name="Excel Built-in Normal 12" xfId="11"/>
    <cellStyle name="Excel Built-in Normal 13" xfId="12"/>
    <cellStyle name="Excel Built-in Normal 14" xfId="13"/>
    <cellStyle name="Excel Built-in Normal 15" xfId="14"/>
    <cellStyle name="Excel Built-in Normal 16" xfId="15"/>
    <cellStyle name="Excel Built-in Normal 17" xfId="16"/>
    <cellStyle name="Excel Built-in Normal 18" xfId="17"/>
    <cellStyle name="Excel Built-in Normal 19" xfId="18"/>
    <cellStyle name="Excel Built-in Normal 2" xfId="19"/>
    <cellStyle name="Excel Built-in Normal 20" xfId="20"/>
    <cellStyle name="Excel Built-in Normal 21" xfId="21"/>
    <cellStyle name="Excel Built-in Normal 22" xfId="22"/>
    <cellStyle name="Excel Built-in Normal 23" xfId="23"/>
    <cellStyle name="Excel Built-in Normal 24" xfId="24"/>
    <cellStyle name="Excel Built-in Normal 25" xfId="25"/>
    <cellStyle name="Excel Built-in Normal 26" xfId="26"/>
    <cellStyle name="Excel Built-in Normal 3" xfId="27"/>
    <cellStyle name="Excel Built-in Normal 4" xfId="28"/>
    <cellStyle name="Excel Built-in Normal 5" xfId="29"/>
    <cellStyle name="Excel Built-in Normal 6" xfId="30"/>
    <cellStyle name="Excel Built-in Normal 7" xfId="31"/>
    <cellStyle name="Excel Built-in Normal 8" xfId="32"/>
    <cellStyle name="Excel Built-in Normal 9" xfId="33"/>
    <cellStyle name="Excel Built-in Normal_Анализ по 223" xfId="34"/>
    <cellStyle name="Обычный" xfId="0" builtinId="0"/>
    <cellStyle name="Обычный 2" xfId="1"/>
    <cellStyle name="Обычный 2 1" xfId="35"/>
    <cellStyle name="Обычный 2 10" xfId="36"/>
    <cellStyle name="Обычный 2 11" xfId="37"/>
    <cellStyle name="Обычный 2 12" xfId="38"/>
    <cellStyle name="Обычный 2 13" xfId="39"/>
    <cellStyle name="Обычный 2 14" xfId="40"/>
    <cellStyle name="Обычный 2 15" xfId="41"/>
    <cellStyle name="Обычный 2 16" xfId="42"/>
    <cellStyle name="Обычный 2 17" xfId="43"/>
    <cellStyle name="Обычный 2 18" xfId="44"/>
    <cellStyle name="Обычный 2 19" xfId="45"/>
    <cellStyle name="Обычный 2 2" xfId="2"/>
    <cellStyle name="Обычный 2 2 2" xfId="7"/>
    <cellStyle name="Обычный 2 2_Анализ по 223" xfId="46"/>
    <cellStyle name="Обычный 2 20" xfId="47"/>
    <cellStyle name="Обычный 2 21" xfId="48"/>
    <cellStyle name="Обычный 2 22" xfId="49"/>
    <cellStyle name="Обычный 2 23" xfId="50"/>
    <cellStyle name="Обычный 2 24" xfId="51"/>
    <cellStyle name="Обычный 2 25" xfId="52"/>
    <cellStyle name="Обычный 2 26" xfId="53"/>
    <cellStyle name="Обычный 2 27" xfId="54"/>
    <cellStyle name="Обычный 2 3" xfId="55"/>
    <cellStyle name="Обычный 2 4" xfId="6"/>
    <cellStyle name="Обычный 2 5" xfId="56"/>
    <cellStyle name="Обычный 2 6" xfId="57"/>
    <cellStyle name="Обычный 2 7" xfId="58"/>
    <cellStyle name="Обычный 2 8" xfId="59"/>
    <cellStyle name="Обычный 2 9" xfId="60"/>
    <cellStyle name="Обычный 3" xfId="3"/>
    <cellStyle name="Обычный 3 2" xfId="61"/>
    <cellStyle name="Обычный 4" xfId="5"/>
    <cellStyle name="Обычный 4 2" xfId="62"/>
    <cellStyle name="Обычный 5" xfId="63"/>
    <cellStyle name="Обычный 6" xfId="64"/>
    <cellStyle name="Процентный 2" xfId="65"/>
    <cellStyle name="Финансовый 2" xfId="66"/>
    <cellStyle name="Финансовый 3" xfId="67"/>
    <cellStyle name="Финансовый 4" xfId="68"/>
    <cellStyle name="Финансовый 5" xfId="69"/>
  </cellStyles>
  <dxfs count="0"/>
  <tableStyles count="0" defaultTableStyle="TableStyleMedium9" defaultPivotStyle="PivotStyleLight16"/>
  <colors>
    <mruColors>
      <color rgb="FF96F4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oiseevaON\Application%20Data\Microsoft\Excel\&#1050;&#1059;&#1051;&#1068;&#1058;&#1059;&#1056;&#1040;\&#1091;&#1095;&#1088;&#1077;&#1078;&#1076;&#1077;&#1085;&#1080;&#1103;%20&#1082;&#1091;&#1083;&#1100;&#1090;&#1091;&#1088;&#1099;%20&#1085;&#1072;%20201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к"/>
      <sheetName val="этвит"/>
      <sheetName val="библиотека"/>
      <sheetName val="музей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4"/>
  <sheetViews>
    <sheetView zoomScale="80" zoomScaleNormal="80" workbookViewId="0">
      <selection activeCell="A3" sqref="A3:S3"/>
    </sheetView>
  </sheetViews>
  <sheetFormatPr defaultRowHeight="15" x14ac:dyDescent="0.25"/>
  <cols>
    <col min="1" max="6" width="9.140625" style="1"/>
    <col min="7" max="7" width="12.140625" style="1" customWidth="1"/>
    <col min="8" max="8" width="17.140625" style="1" customWidth="1"/>
    <col min="9" max="9" width="12.5703125" style="1" customWidth="1"/>
    <col min="10" max="10" width="7.85546875" style="1" customWidth="1"/>
    <col min="11" max="11" width="13.85546875" style="1" customWidth="1"/>
    <col min="12" max="12" width="9.7109375" style="1" customWidth="1"/>
    <col min="13" max="13" width="12.85546875" style="1" customWidth="1"/>
    <col min="14" max="14" width="7.85546875" style="1" customWidth="1"/>
    <col min="15" max="15" width="13.85546875" style="1" customWidth="1"/>
    <col min="16" max="16" width="11.28515625" style="1" customWidth="1"/>
    <col min="17" max="17" width="12.85546875" style="1" customWidth="1"/>
    <col min="18" max="18" width="7.85546875" style="1" customWidth="1"/>
    <col min="19" max="19" width="13.85546875" style="1" customWidth="1"/>
    <col min="20" max="20" width="11" style="1" customWidth="1"/>
    <col min="21" max="21" width="12.85546875" style="1" customWidth="1"/>
    <col min="22" max="16384" width="9.140625" style="1"/>
  </cols>
  <sheetData>
    <row r="1" spans="1:21" ht="15" customHeight="1" x14ac:dyDescent="0.25">
      <c r="A1" s="179" t="s">
        <v>132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</row>
    <row r="2" spans="1:21" ht="18.75" customHeight="1" x14ac:dyDescent="0.25">
      <c r="A2" s="189" t="s">
        <v>19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</row>
    <row r="3" spans="1:21" ht="15" customHeight="1" x14ac:dyDescent="0.25">
      <c r="A3" s="188" t="s">
        <v>106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</row>
    <row r="4" spans="1:21" ht="15" customHeight="1" x14ac:dyDescent="0.25">
      <c r="A4" s="186" t="s">
        <v>334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</row>
    <row r="5" spans="1:21" ht="15" customHeight="1" x14ac:dyDescent="0.25">
      <c r="A5" s="187" t="s">
        <v>28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</row>
    <row r="6" spans="1:21" ht="15" customHeight="1" x14ac:dyDescent="0.25">
      <c r="A6" s="67" t="s">
        <v>294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</row>
    <row r="7" spans="1:21" x14ac:dyDescent="0.25">
      <c r="A7" s="36"/>
      <c r="B7" s="36"/>
      <c r="C7" s="36"/>
      <c r="D7" s="36"/>
      <c r="E7" s="36"/>
      <c r="F7" s="36"/>
      <c r="G7" s="36"/>
      <c r="H7" s="36"/>
      <c r="I7" s="36"/>
    </row>
    <row r="8" spans="1:21" ht="15" customHeight="1" x14ac:dyDescent="0.25">
      <c r="A8" s="184" t="s">
        <v>15</v>
      </c>
      <c r="B8" s="185"/>
      <c r="C8" s="185"/>
      <c r="D8" s="185"/>
      <c r="E8" s="185"/>
      <c r="F8" s="185"/>
      <c r="G8" s="185"/>
      <c r="H8" s="185"/>
      <c r="I8" s="185"/>
      <c r="J8" s="183" t="s">
        <v>317</v>
      </c>
      <c r="K8" s="183"/>
      <c r="L8" s="183"/>
      <c r="M8" s="183"/>
      <c r="N8" s="183" t="s">
        <v>318</v>
      </c>
      <c r="O8" s="183"/>
      <c r="P8" s="183"/>
      <c r="Q8" s="183"/>
      <c r="R8" s="183" t="s">
        <v>319</v>
      </c>
      <c r="S8" s="183"/>
      <c r="T8" s="183"/>
      <c r="U8" s="183"/>
    </row>
    <row r="9" spans="1:21" s="9" customFormat="1" ht="31.5" x14ac:dyDescent="0.25">
      <c r="A9" s="52" t="s">
        <v>0</v>
      </c>
      <c r="B9" s="52" t="s">
        <v>1</v>
      </c>
      <c r="C9" s="52" t="s">
        <v>2</v>
      </c>
      <c r="D9" s="52" t="s">
        <v>3</v>
      </c>
      <c r="E9" s="52" t="s">
        <v>21</v>
      </c>
      <c r="F9" s="52" t="s">
        <v>4</v>
      </c>
      <c r="G9" s="52" t="s">
        <v>5</v>
      </c>
      <c r="H9" s="52" t="s">
        <v>20</v>
      </c>
      <c r="I9" s="68" t="s">
        <v>105</v>
      </c>
      <c r="J9" s="52" t="s">
        <v>40</v>
      </c>
      <c r="K9" s="52" t="s">
        <v>306</v>
      </c>
      <c r="L9" s="52" t="s">
        <v>14</v>
      </c>
      <c r="M9" s="52" t="s">
        <v>29</v>
      </c>
      <c r="N9" s="52" t="s">
        <v>40</v>
      </c>
      <c r="O9" s="52" t="s">
        <v>306</v>
      </c>
      <c r="P9" s="52" t="s">
        <v>14</v>
      </c>
      <c r="Q9" s="52" t="s">
        <v>29</v>
      </c>
      <c r="R9" s="52" t="s">
        <v>40</v>
      </c>
      <c r="S9" s="52" t="s">
        <v>306</v>
      </c>
      <c r="T9" s="52" t="s">
        <v>14</v>
      </c>
      <c r="U9" s="52" t="s">
        <v>29</v>
      </c>
    </row>
    <row r="10" spans="1:21" ht="15.75" x14ac:dyDescent="0.25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70">
        <f>K10*L10</f>
        <v>0</v>
      </c>
      <c r="N10" s="69"/>
      <c r="O10" s="69"/>
      <c r="P10" s="69"/>
      <c r="Q10" s="70">
        <f>O10*P10</f>
        <v>0</v>
      </c>
      <c r="R10" s="69"/>
      <c r="S10" s="69"/>
      <c r="T10" s="69"/>
      <c r="U10" s="70">
        <f>S10*T10</f>
        <v>0</v>
      </c>
    </row>
    <row r="11" spans="1:21" ht="15.75" x14ac:dyDescent="0.25">
      <c r="A11" s="69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70">
        <f t="shared" ref="M11:M48" si="0">K11*L11</f>
        <v>0</v>
      </c>
      <c r="N11" s="69"/>
      <c r="O11" s="69"/>
      <c r="P11" s="69"/>
      <c r="Q11" s="70">
        <f t="shared" ref="Q11:Q12" si="1">O11*P11</f>
        <v>0</v>
      </c>
      <c r="R11" s="69"/>
      <c r="S11" s="69"/>
      <c r="T11" s="69"/>
      <c r="U11" s="70">
        <f t="shared" ref="U11:U12" si="2">S11*T11</f>
        <v>0</v>
      </c>
    </row>
    <row r="12" spans="1:21" ht="15.75" x14ac:dyDescent="0.25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70">
        <f t="shared" si="0"/>
        <v>0</v>
      </c>
      <c r="N12" s="69"/>
      <c r="O12" s="69"/>
      <c r="P12" s="69"/>
      <c r="Q12" s="70">
        <f t="shared" si="1"/>
        <v>0</v>
      </c>
      <c r="R12" s="69"/>
      <c r="S12" s="69"/>
      <c r="T12" s="69"/>
      <c r="U12" s="70">
        <f t="shared" si="2"/>
        <v>0</v>
      </c>
    </row>
    <row r="13" spans="1:21" s="4" customFormat="1" ht="15" customHeight="1" x14ac:dyDescent="0.25">
      <c r="A13" s="180" t="s">
        <v>6</v>
      </c>
      <c r="B13" s="181"/>
      <c r="C13" s="181"/>
      <c r="D13" s="181"/>
      <c r="E13" s="181"/>
      <c r="F13" s="181"/>
      <c r="G13" s="181"/>
      <c r="H13" s="182"/>
      <c r="I13" s="71"/>
      <c r="J13" s="71" t="s">
        <v>103</v>
      </c>
      <c r="K13" s="72" t="s">
        <v>103</v>
      </c>
      <c r="L13" s="72" t="s">
        <v>103</v>
      </c>
      <c r="M13" s="73">
        <f>SUM(M10:M12)</f>
        <v>0</v>
      </c>
      <c r="N13" s="71" t="s">
        <v>103</v>
      </c>
      <c r="O13" s="72" t="s">
        <v>103</v>
      </c>
      <c r="P13" s="72" t="s">
        <v>103</v>
      </c>
      <c r="Q13" s="73">
        <f>SUM(Q10:Q12)</f>
        <v>0</v>
      </c>
      <c r="R13" s="71" t="s">
        <v>103</v>
      </c>
      <c r="S13" s="72" t="s">
        <v>103</v>
      </c>
      <c r="T13" s="72" t="s">
        <v>103</v>
      </c>
      <c r="U13" s="73">
        <f>SUM(U10:U12)</f>
        <v>0</v>
      </c>
    </row>
    <row r="14" spans="1:21" ht="15.75" x14ac:dyDescent="0.25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69"/>
      <c r="L14" s="69"/>
      <c r="M14" s="70">
        <f t="shared" si="0"/>
        <v>0</v>
      </c>
      <c r="N14" s="74"/>
      <c r="O14" s="69"/>
      <c r="P14" s="69"/>
      <c r="Q14" s="70">
        <f t="shared" ref="Q14:Q15" si="3">O14*P14</f>
        <v>0</v>
      </c>
      <c r="R14" s="74"/>
      <c r="S14" s="69"/>
      <c r="T14" s="69"/>
      <c r="U14" s="70">
        <f t="shared" ref="U14:U15" si="4">S14*T14</f>
        <v>0</v>
      </c>
    </row>
    <row r="15" spans="1:21" ht="15.75" x14ac:dyDescent="0.25">
      <c r="A15" s="74"/>
      <c r="B15" s="74"/>
      <c r="C15" s="74"/>
      <c r="D15" s="74"/>
      <c r="E15" s="74"/>
      <c r="F15" s="74"/>
      <c r="G15" s="74"/>
      <c r="H15" s="74"/>
      <c r="I15" s="74"/>
      <c r="J15" s="74"/>
      <c r="K15" s="69"/>
      <c r="L15" s="69"/>
      <c r="M15" s="70">
        <f t="shared" si="0"/>
        <v>0</v>
      </c>
      <c r="N15" s="74"/>
      <c r="O15" s="69"/>
      <c r="P15" s="69"/>
      <c r="Q15" s="70">
        <f t="shared" si="3"/>
        <v>0</v>
      </c>
      <c r="R15" s="74"/>
      <c r="S15" s="69"/>
      <c r="T15" s="69"/>
      <c r="U15" s="70">
        <f t="shared" si="4"/>
        <v>0</v>
      </c>
    </row>
    <row r="16" spans="1:21" s="2" customFormat="1" ht="15" customHeight="1" x14ac:dyDescent="0.25">
      <c r="A16" s="180" t="s">
        <v>27</v>
      </c>
      <c r="B16" s="181"/>
      <c r="C16" s="181"/>
      <c r="D16" s="181"/>
      <c r="E16" s="181"/>
      <c r="F16" s="181"/>
      <c r="G16" s="181"/>
      <c r="H16" s="182"/>
      <c r="I16" s="71"/>
      <c r="J16" s="71" t="s">
        <v>103</v>
      </c>
      <c r="K16" s="72" t="s">
        <v>103</v>
      </c>
      <c r="L16" s="72" t="s">
        <v>103</v>
      </c>
      <c r="M16" s="73">
        <f>SUM(M14:M15)</f>
        <v>0</v>
      </c>
      <c r="N16" s="71" t="s">
        <v>103</v>
      </c>
      <c r="O16" s="72" t="s">
        <v>103</v>
      </c>
      <c r="P16" s="72" t="s">
        <v>103</v>
      </c>
      <c r="Q16" s="73">
        <f>SUM(Q14:Q15)</f>
        <v>0</v>
      </c>
      <c r="R16" s="71" t="s">
        <v>103</v>
      </c>
      <c r="S16" s="72" t="s">
        <v>103</v>
      </c>
      <c r="T16" s="72" t="s">
        <v>103</v>
      </c>
      <c r="U16" s="73">
        <f>SUM(U14:U15)</f>
        <v>0</v>
      </c>
    </row>
    <row r="17" spans="1:21" ht="15.75" x14ac:dyDescent="0.25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69"/>
      <c r="L17" s="69"/>
      <c r="M17" s="70">
        <f t="shared" si="0"/>
        <v>0</v>
      </c>
      <c r="N17" s="74"/>
      <c r="O17" s="69"/>
      <c r="P17" s="69"/>
      <c r="Q17" s="70">
        <f t="shared" ref="Q17:Q18" si="5">O17*P17</f>
        <v>0</v>
      </c>
      <c r="R17" s="74"/>
      <c r="S17" s="69"/>
      <c r="T17" s="69"/>
      <c r="U17" s="70">
        <f t="shared" ref="U17:U18" si="6">S17*T17</f>
        <v>0</v>
      </c>
    </row>
    <row r="18" spans="1:21" ht="15.75" x14ac:dyDescent="0.25">
      <c r="A18" s="74"/>
      <c r="B18" s="74"/>
      <c r="C18" s="74"/>
      <c r="D18" s="74"/>
      <c r="E18" s="74"/>
      <c r="F18" s="74"/>
      <c r="G18" s="74"/>
      <c r="H18" s="74"/>
      <c r="I18" s="74"/>
      <c r="J18" s="74"/>
      <c r="K18" s="69"/>
      <c r="L18" s="69"/>
      <c r="M18" s="70">
        <f t="shared" si="0"/>
        <v>0</v>
      </c>
      <c r="N18" s="74"/>
      <c r="O18" s="69"/>
      <c r="P18" s="69"/>
      <c r="Q18" s="70">
        <f t="shared" si="5"/>
        <v>0</v>
      </c>
      <c r="R18" s="74"/>
      <c r="S18" s="69"/>
      <c r="T18" s="69"/>
      <c r="U18" s="70">
        <f t="shared" si="6"/>
        <v>0</v>
      </c>
    </row>
    <row r="19" spans="1:21" s="2" customFormat="1" ht="15" customHeight="1" x14ac:dyDescent="0.25">
      <c r="A19" s="180" t="s">
        <v>7</v>
      </c>
      <c r="B19" s="181"/>
      <c r="C19" s="181"/>
      <c r="D19" s="181"/>
      <c r="E19" s="181"/>
      <c r="F19" s="181"/>
      <c r="G19" s="181"/>
      <c r="H19" s="182"/>
      <c r="I19" s="71"/>
      <c r="J19" s="71" t="s">
        <v>103</v>
      </c>
      <c r="K19" s="72" t="s">
        <v>103</v>
      </c>
      <c r="L19" s="72" t="s">
        <v>103</v>
      </c>
      <c r="M19" s="73">
        <f>SUM(M17:M18)</f>
        <v>0</v>
      </c>
      <c r="N19" s="71" t="s">
        <v>103</v>
      </c>
      <c r="O19" s="72" t="s">
        <v>103</v>
      </c>
      <c r="P19" s="72" t="s">
        <v>103</v>
      </c>
      <c r="Q19" s="73">
        <f>SUM(Q17:Q18)</f>
        <v>0</v>
      </c>
      <c r="R19" s="71" t="s">
        <v>103</v>
      </c>
      <c r="S19" s="72" t="s">
        <v>103</v>
      </c>
      <c r="T19" s="72" t="s">
        <v>103</v>
      </c>
      <c r="U19" s="73">
        <f>SUM(U17:U18)</f>
        <v>0</v>
      </c>
    </row>
    <row r="20" spans="1:21" ht="15.75" x14ac:dyDescent="0.25">
      <c r="A20" s="74"/>
      <c r="B20" s="74"/>
      <c r="C20" s="74"/>
      <c r="D20" s="74"/>
      <c r="E20" s="74"/>
      <c r="F20" s="74"/>
      <c r="G20" s="74"/>
      <c r="H20" s="74"/>
      <c r="I20" s="74"/>
      <c r="J20" s="74"/>
      <c r="K20" s="69"/>
      <c r="L20" s="69"/>
      <c r="M20" s="70">
        <f t="shared" si="0"/>
        <v>0</v>
      </c>
      <c r="N20" s="74"/>
      <c r="O20" s="69"/>
      <c r="P20" s="69"/>
      <c r="Q20" s="70">
        <f t="shared" ref="Q20:Q21" si="7">O20*P20</f>
        <v>0</v>
      </c>
      <c r="R20" s="74"/>
      <c r="S20" s="69"/>
      <c r="T20" s="69"/>
      <c r="U20" s="70">
        <f t="shared" ref="U20:U21" si="8">S20*T20</f>
        <v>0</v>
      </c>
    </row>
    <row r="21" spans="1:21" ht="15.75" x14ac:dyDescent="0.25">
      <c r="A21" s="74"/>
      <c r="B21" s="74"/>
      <c r="C21" s="74"/>
      <c r="D21" s="74"/>
      <c r="E21" s="74"/>
      <c r="F21" s="74"/>
      <c r="G21" s="74"/>
      <c r="H21" s="74"/>
      <c r="I21" s="74"/>
      <c r="J21" s="74"/>
      <c r="K21" s="69"/>
      <c r="L21" s="69"/>
      <c r="M21" s="70">
        <f t="shared" si="0"/>
        <v>0</v>
      </c>
      <c r="N21" s="74"/>
      <c r="O21" s="69"/>
      <c r="P21" s="69"/>
      <c r="Q21" s="70">
        <f t="shared" si="7"/>
        <v>0</v>
      </c>
      <c r="R21" s="74"/>
      <c r="S21" s="69"/>
      <c r="T21" s="69"/>
      <c r="U21" s="70">
        <f t="shared" si="8"/>
        <v>0</v>
      </c>
    </row>
    <row r="22" spans="1:21" s="2" customFormat="1" ht="15" customHeight="1" x14ac:dyDescent="0.25">
      <c r="A22" s="180" t="s">
        <v>8</v>
      </c>
      <c r="B22" s="181"/>
      <c r="C22" s="181"/>
      <c r="D22" s="181"/>
      <c r="E22" s="181"/>
      <c r="F22" s="181"/>
      <c r="G22" s="181"/>
      <c r="H22" s="182"/>
      <c r="I22" s="75"/>
      <c r="J22" s="71" t="s">
        <v>103</v>
      </c>
      <c r="K22" s="72" t="s">
        <v>103</v>
      </c>
      <c r="L22" s="72" t="s">
        <v>103</v>
      </c>
      <c r="M22" s="73">
        <f>SUM(M20:M21)</f>
        <v>0</v>
      </c>
      <c r="N22" s="71" t="s">
        <v>103</v>
      </c>
      <c r="O22" s="72" t="s">
        <v>103</v>
      </c>
      <c r="P22" s="72" t="s">
        <v>103</v>
      </c>
      <c r="Q22" s="73">
        <f>SUM(Q20:Q21)</f>
        <v>0</v>
      </c>
      <c r="R22" s="71" t="s">
        <v>103</v>
      </c>
      <c r="S22" s="72" t="s">
        <v>103</v>
      </c>
      <c r="T22" s="72" t="s">
        <v>103</v>
      </c>
      <c r="U22" s="73">
        <f>SUM(U20:U21)</f>
        <v>0</v>
      </c>
    </row>
    <row r="23" spans="1:21" ht="15.75" x14ac:dyDescent="0.25">
      <c r="A23" s="74"/>
      <c r="B23" s="74"/>
      <c r="C23" s="74"/>
      <c r="D23" s="74"/>
      <c r="E23" s="74"/>
      <c r="F23" s="74"/>
      <c r="G23" s="74"/>
      <c r="H23" s="74"/>
      <c r="I23" s="74"/>
      <c r="J23" s="74"/>
      <c r="K23" s="69"/>
      <c r="L23" s="69"/>
      <c r="M23" s="70">
        <f t="shared" si="0"/>
        <v>0</v>
      </c>
      <c r="N23" s="74"/>
      <c r="O23" s="69"/>
      <c r="P23" s="69"/>
      <c r="Q23" s="70">
        <f t="shared" ref="Q23:Q24" si="9">O23*P23</f>
        <v>0</v>
      </c>
      <c r="R23" s="74"/>
      <c r="S23" s="69"/>
      <c r="T23" s="69"/>
      <c r="U23" s="70">
        <f t="shared" ref="U23:U24" si="10">S23*T23</f>
        <v>0</v>
      </c>
    </row>
    <row r="24" spans="1:21" ht="15.75" x14ac:dyDescent="0.25">
      <c r="A24" s="74"/>
      <c r="B24" s="74"/>
      <c r="C24" s="74"/>
      <c r="D24" s="74"/>
      <c r="E24" s="74"/>
      <c r="F24" s="74"/>
      <c r="G24" s="74"/>
      <c r="H24" s="74"/>
      <c r="I24" s="74"/>
      <c r="J24" s="74"/>
      <c r="K24" s="69"/>
      <c r="L24" s="69"/>
      <c r="M24" s="70">
        <f t="shared" si="0"/>
        <v>0</v>
      </c>
      <c r="N24" s="74"/>
      <c r="O24" s="69"/>
      <c r="P24" s="69"/>
      <c r="Q24" s="70">
        <f t="shared" si="9"/>
        <v>0</v>
      </c>
      <c r="R24" s="74"/>
      <c r="S24" s="69"/>
      <c r="T24" s="69"/>
      <c r="U24" s="70">
        <f t="shared" si="10"/>
        <v>0</v>
      </c>
    </row>
    <row r="25" spans="1:21" s="2" customFormat="1" ht="15" customHeight="1" x14ac:dyDescent="0.25">
      <c r="A25" s="180" t="s">
        <v>9</v>
      </c>
      <c r="B25" s="181"/>
      <c r="C25" s="181"/>
      <c r="D25" s="181"/>
      <c r="E25" s="181"/>
      <c r="F25" s="181"/>
      <c r="G25" s="181"/>
      <c r="H25" s="182"/>
      <c r="I25" s="75"/>
      <c r="J25" s="71" t="s">
        <v>103</v>
      </c>
      <c r="K25" s="72" t="s">
        <v>103</v>
      </c>
      <c r="L25" s="72" t="s">
        <v>103</v>
      </c>
      <c r="M25" s="73">
        <f>SUM(M23:M24)</f>
        <v>0</v>
      </c>
      <c r="N25" s="71" t="s">
        <v>103</v>
      </c>
      <c r="O25" s="72" t="s">
        <v>103</v>
      </c>
      <c r="P25" s="72" t="s">
        <v>103</v>
      </c>
      <c r="Q25" s="73">
        <f>SUM(Q23:Q24)</f>
        <v>0</v>
      </c>
      <c r="R25" s="71" t="s">
        <v>103</v>
      </c>
      <c r="S25" s="72" t="s">
        <v>103</v>
      </c>
      <c r="T25" s="72" t="s">
        <v>103</v>
      </c>
      <c r="U25" s="73">
        <f>SUM(U23:U24)</f>
        <v>0</v>
      </c>
    </row>
    <row r="26" spans="1:21" ht="15.75" x14ac:dyDescent="0.25">
      <c r="A26" s="74"/>
      <c r="B26" s="74"/>
      <c r="C26" s="74"/>
      <c r="D26" s="74"/>
      <c r="E26" s="74"/>
      <c r="F26" s="74"/>
      <c r="G26" s="74"/>
      <c r="H26" s="74"/>
      <c r="I26" s="74"/>
      <c r="J26" s="74"/>
      <c r="K26" s="69"/>
      <c r="L26" s="69"/>
      <c r="M26" s="70">
        <f t="shared" ref="M26:M27" si="11">K26*L26</f>
        <v>0</v>
      </c>
      <c r="N26" s="74"/>
      <c r="O26" s="69"/>
      <c r="P26" s="69"/>
      <c r="Q26" s="70">
        <f t="shared" ref="Q26:Q27" si="12">O26*P26</f>
        <v>0</v>
      </c>
      <c r="R26" s="74"/>
      <c r="S26" s="69"/>
      <c r="T26" s="69"/>
      <c r="U26" s="70">
        <f t="shared" ref="U26:U27" si="13">S26*T26</f>
        <v>0</v>
      </c>
    </row>
    <row r="27" spans="1:21" ht="15.75" x14ac:dyDescent="0.25">
      <c r="A27" s="74"/>
      <c r="B27" s="74"/>
      <c r="C27" s="74"/>
      <c r="D27" s="74"/>
      <c r="E27" s="74"/>
      <c r="F27" s="74"/>
      <c r="G27" s="74"/>
      <c r="H27" s="74"/>
      <c r="I27" s="74"/>
      <c r="J27" s="74"/>
      <c r="K27" s="69"/>
      <c r="L27" s="69"/>
      <c r="M27" s="70">
        <f t="shared" si="11"/>
        <v>0</v>
      </c>
      <c r="N27" s="74"/>
      <c r="O27" s="69"/>
      <c r="P27" s="69"/>
      <c r="Q27" s="70">
        <f t="shared" si="12"/>
        <v>0</v>
      </c>
      <c r="R27" s="74"/>
      <c r="S27" s="69"/>
      <c r="T27" s="69"/>
      <c r="U27" s="70">
        <f t="shared" si="13"/>
        <v>0</v>
      </c>
    </row>
    <row r="28" spans="1:21" s="2" customFormat="1" ht="15" customHeight="1" x14ac:dyDescent="0.25">
      <c r="A28" s="180" t="s">
        <v>18</v>
      </c>
      <c r="B28" s="181"/>
      <c r="C28" s="181"/>
      <c r="D28" s="181"/>
      <c r="E28" s="181"/>
      <c r="F28" s="181"/>
      <c r="G28" s="181"/>
      <c r="H28" s="182"/>
      <c r="I28" s="75"/>
      <c r="J28" s="71" t="s">
        <v>103</v>
      </c>
      <c r="K28" s="72" t="s">
        <v>103</v>
      </c>
      <c r="L28" s="72" t="s">
        <v>103</v>
      </c>
      <c r="M28" s="73">
        <f>SUM(M26:M27)</f>
        <v>0</v>
      </c>
      <c r="N28" s="71" t="s">
        <v>103</v>
      </c>
      <c r="O28" s="72" t="s">
        <v>103</v>
      </c>
      <c r="P28" s="72" t="s">
        <v>103</v>
      </c>
      <c r="Q28" s="73">
        <f>SUM(Q26:Q27)</f>
        <v>0</v>
      </c>
      <c r="R28" s="71" t="s">
        <v>103</v>
      </c>
      <c r="S28" s="72" t="s">
        <v>103</v>
      </c>
      <c r="T28" s="72" t="s">
        <v>103</v>
      </c>
      <c r="U28" s="73">
        <f>SUM(U26:U27)</f>
        <v>0</v>
      </c>
    </row>
    <row r="29" spans="1:21" ht="15.75" x14ac:dyDescent="0.25">
      <c r="A29" s="74"/>
      <c r="B29" s="74"/>
      <c r="C29" s="74"/>
      <c r="D29" s="74"/>
      <c r="E29" s="74"/>
      <c r="F29" s="74"/>
      <c r="G29" s="74"/>
      <c r="H29" s="74"/>
      <c r="I29" s="74"/>
      <c r="J29" s="74"/>
      <c r="K29" s="69"/>
      <c r="L29" s="69"/>
      <c r="M29" s="70">
        <f t="shared" si="0"/>
        <v>0</v>
      </c>
      <c r="N29" s="74"/>
      <c r="O29" s="69"/>
      <c r="P29" s="69"/>
      <c r="Q29" s="70">
        <f t="shared" ref="Q29:Q30" si="14">O29*P29</f>
        <v>0</v>
      </c>
      <c r="R29" s="74"/>
      <c r="S29" s="69"/>
      <c r="T29" s="69"/>
      <c r="U29" s="70">
        <f t="shared" ref="U29:U30" si="15">S29*T29</f>
        <v>0</v>
      </c>
    </row>
    <row r="30" spans="1:21" ht="15.75" x14ac:dyDescent="0.25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69"/>
      <c r="L30" s="69"/>
      <c r="M30" s="70">
        <f t="shared" si="0"/>
        <v>0</v>
      </c>
      <c r="N30" s="74"/>
      <c r="O30" s="69"/>
      <c r="P30" s="69"/>
      <c r="Q30" s="70">
        <f t="shared" si="14"/>
        <v>0</v>
      </c>
      <c r="R30" s="74"/>
      <c r="S30" s="69"/>
      <c r="T30" s="69"/>
      <c r="U30" s="70">
        <f t="shared" si="15"/>
        <v>0</v>
      </c>
    </row>
    <row r="31" spans="1:21" ht="15" customHeight="1" x14ac:dyDescent="0.25">
      <c r="A31" s="180" t="s">
        <v>10</v>
      </c>
      <c r="B31" s="181"/>
      <c r="C31" s="181"/>
      <c r="D31" s="181"/>
      <c r="E31" s="181"/>
      <c r="F31" s="181"/>
      <c r="G31" s="181"/>
      <c r="H31" s="182"/>
      <c r="I31" s="75"/>
      <c r="J31" s="71" t="s">
        <v>103</v>
      </c>
      <c r="K31" s="72" t="s">
        <v>103</v>
      </c>
      <c r="L31" s="72" t="s">
        <v>103</v>
      </c>
      <c r="M31" s="73">
        <f>SUM(M29:M30)</f>
        <v>0</v>
      </c>
      <c r="N31" s="71" t="s">
        <v>103</v>
      </c>
      <c r="O31" s="72" t="s">
        <v>103</v>
      </c>
      <c r="P31" s="72" t="s">
        <v>103</v>
      </c>
      <c r="Q31" s="73">
        <f>SUM(Q29:Q30)</f>
        <v>0</v>
      </c>
      <c r="R31" s="71" t="s">
        <v>103</v>
      </c>
      <c r="S31" s="72" t="s">
        <v>103</v>
      </c>
      <c r="T31" s="72" t="s">
        <v>103</v>
      </c>
      <c r="U31" s="73">
        <f>SUM(U29:U30)</f>
        <v>0</v>
      </c>
    </row>
    <row r="32" spans="1:21" ht="15.75" x14ac:dyDescent="0.25">
      <c r="A32" s="74"/>
      <c r="B32" s="74"/>
      <c r="C32" s="74"/>
      <c r="D32" s="74"/>
      <c r="E32" s="74"/>
      <c r="F32" s="74"/>
      <c r="G32" s="74"/>
      <c r="H32" s="74"/>
      <c r="I32" s="74"/>
      <c r="J32" s="74"/>
      <c r="K32" s="69"/>
      <c r="L32" s="69"/>
      <c r="M32" s="70">
        <f t="shared" ref="M32:M33" si="16">K32*L32</f>
        <v>0</v>
      </c>
      <c r="N32" s="74"/>
      <c r="O32" s="69"/>
      <c r="P32" s="69"/>
      <c r="Q32" s="70">
        <f t="shared" ref="Q32:Q33" si="17">O32*P32</f>
        <v>0</v>
      </c>
      <c r="R32" s="74"/>
      <c r="S32" s="69"/>
      <c r="T32" s="69"/>
      <c r="U32" s="70">
        <f t="shared" ref="U32:U33" si="18">S32*T32</f>
        <v>0</v>
      </c>
    </row>
    <row r="33" spans="1:21" ht="19.5" customHeight="1" x14ac:dyDescent="0.25">
      <c r="A33" s="74"/>
      <c r="B33" s="74"/>
      <c r="C33" s="74"/>
      <c r="D33" s="74"/>
      <c r="E33" s="74"/>
      <c r="F33" s="74"/>
      <c r="G33" s="74"/>
      <c r="H33" s="74"/>
      <c r="I33" s="74"/>
      <c r="J33" s="74"/>
      <c r="K33" s="69"/>
      <c r="L33" s="69"/>
      <c r="M33" s="70">
        <f t="shared" si="16"/>
        <v>0</v>
      </c>
      <c r="N33" s="74"/>
      <c r="O33" s="69"/>
      <c r="P33" s="69"/>
      <c r="Q33" s="70">
        <f t="shared" si="17"/>
        <v>0</v>
      </c>
      <c r="R33" s="74"/>
      <c r="S33" s="69"/>
      <c r="T33" s="69"/>
      <c r="U33" s="70">
        <f t="shared" si="18"/>
        <v>0</v>
      </c>
    </row>
    <row r="34" spans="1:21" ht="15" customHeight="1" x14ac:dyDescent="0.25">
      <c r="A34" s="180" t="s">
        <v>17</v>
      </c>
      <c r="B34" s="181"/>
      <c r="C34" s="181"/>
      <c r="D34" s="181"/>
      <c r="E34" s="181"/>
      <c r="F34" s="181"/>
      <c r="G34" s="181"/>
      <c r="H34" s="182"/>
      <c r="I34" s="75"/>
      <c r="J34" s="71" t="s">
        <v>103</v>
      </c>
      <c r="K34" s="72" t="s">
        <v>103</v>
      </c>
      <c r="L34" s="72" t="s">
        <v>103</v>
      </c>
      <c r="M34" s="73">
        <f>SUM(M32:M33)</f>
        <v>0</v>
      </c>
      <c r="N34" s="71" t="s">
        <v>103</v>
      </c>
      <c r="O34" s="72" t="s">
        <v>103</v>
      </c>
      <c r="P34" s="72" t="s">
        <v>103</v>
      </c>
      <c r="Q34" s="73">
        <f>SUM(Q32:Q33)</f>
        <v>0</v>
      </c>
      <c r="R34" s="71" t="s">
        <v>103</v>
      </c>
      <c r="S34" s="72" t="s">
        <v>103</v>
      </c>
      <c r="T34" s="72" t="s">
        <v>103</v>
      </c>
      <c r="U34" s="73">
        <f>SUM(U32:U33)</f>
        <v>0</v>
      </c>
    </row>
    <row r="35" spans="1:21" ht="15.75" x14ac:dyDescent="0.25">
      <c r="A35" s="74"/>
      <c r="B35" s="74"/>
      <c r="C35" s="74"/>
      <c r="D35" s="74"/>
      <c r="E35" s="74"/>
      <c r="F35" s="74"/>
      <c r="G35" s="74"/>
      <c r="H35" s="74"/>
      <c r="I35" s="74"/>
      <c r="J35" s="74"/>
      <c r="K35" s="69"/>
      <c r="L35" s="69"/>
      <c r="M35" s="70">
        <f t="shared" si="0"/>
        <v>0</v>
      </c>
      <c r="N35" s="74"/>
      <c r="O35" s="69"/>
      <c r="P35" s="69"/>
      <c r="Q35" s="70">
        <f t="shared" ref="Q35:Q36" si="19">O35*P35</f>
        <v>0</v>
      </c>
      <c r="R35" s="74"/>
      <c r="S35" s="69"/>
      <c r="T35" s="69"/>
      <c r="U35" s="70">
        <f t="shared" ref="U35:U36" si="20">S35*T35</f>
        <v>0</v>
      </c>
    </row>
    <row r="36" spans="1:21" ht="19.5" customHeight="1" x14ac:dyDescent="0.25">
      <c r="A36" s="74"/>
      <c r="B36" s="74"/>
      <c r="C36" s="74"/>
      <c r="D36" s="74"/>
      <c r="E36" s="74"/>
      <c r="F36" s="74"/>
      <c r="G36" s="74"/>
      <c r="H36" s="74"/>
      <c r="I36" s="74"/>
      <c r="J36" s="74"/>
      <c r="K36" s="69"/>
      <c r="L36" s="69"/>
      <c r="M36" s="70">
        <f t="shared" si="0"/>
        <v>0</v>
      </c>
      <c r="N36" s="74"/>
      <c r="O36" s="69"/>
      <c r="P36" s="69"/>
      <c r="Q36" s="70">
        <f t="shared" si="19"/>
        <v>0</v>
      </c>
      <c r="R36" s="74"/>
      <c r="S36" s="69"/>
      <c r="T36" s="69"/>
      <c r="U36" s="70">
        <f t="shared" si="20"/>
        <v>0</v>
      </c>
    </row>
    <row r="37" spans="1:21" ht="15" customHeight="1" x14ac:dyDescent="0.25">
      <c r="A37" s="180" t="s">
        <v>36</v>
      </c>
      <c r="B37" s="181"/>
      <c r="C37" s="181"/>
      <c r="D37" s="181"/>
      <c r="E37" s="181"/>
      <c r="F37" s="181"/>
      <c r="G37" s="181"/>
      <c r="H37" s="182"/>
      <c r="I37" s="75"/>
      <c r="J37" s="71" t="s">
        <v>103</v>
      </c>
      <c r="K37" s="72" t="s">
        <v>103</v>
      </c>
      <c r="L37" s="72" t="s">
        <v>103</v>
      </c>
      <c r="M37" s="73">
        <f>SUM(M35:M36)</f>
        <v>0</v>
      </c>
      <c r="N37" s="71" t="s">
        <v>103</v>
      </c>
      <c r="O37" s="72" t="s">
        <v>103</v>
      </c>
      <c r="P37" s="72" t="s">
        <v>103</v>
      </c>
      <c r="Q37" s="73">
        <f>SUM(Q35:Q36)</f>
        <v>0</v>
      </c>
      <c r="R37" s="71" t="s">
        <v>103</v>
      </c>
      <c r="S37" s="72" t="s">
        <v>103</v>
      </c>
      <c r="T37" s="72" t="s">
        <v>103</v>
      </c>
      <c r="U37" s="73">
        <f>SUM(U35:U36)</f>
        <v>0</v>
      </c>
    </row>
    <row r="38" spans="1:21" ht="15.75" x14ac:dyDescent="0.25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69"/>
      <c r="L38" s="69"/>
      <c r="M38" s="70">
        <f t="shared" ref="M38:M39" si="21">K38*L38</f>
        <v>0</v>
      </c>
      <c r="N38" s="74"/>
      <c r="O38" s="69"/>
      <c r="P38" s="69"/>
      <c r="Q38" s="70">
        <f t="shared" ref="Q38:Q39" si="22">O38*P38</f>
        <v>0</v>
      </c>
      <c r="R38" s="74"/>
      <c r="S38" s="69"/>
      <c r="T38" s="69"/>
      <c r="U38" s="70">
        <f t="shared" ref="U38:U39" si="23">S38*T38</f>
        <v>0</v>
      </c>
    </row>
    <row r="39" spans="1:21" ht="19.5" customHeight="1" x14ac:dyDescent="0.25">
      <c r="A39" s="74"/>
      <c r="B39" s="74"/>
      <c r="C39" s="74"/>
      <c r="D39" s="74"/>
      <c r="E39" s="74"/>
      <c r="F39" s="74"/>
      <c r="G39" s="74"/>
      <c r="H39" s="74"/>
      <c r="I39" s="74"/>
      <c r="J39" s="74"/>
      <c r="K39" s="69"/>
      <c r="L39" s="69"/>
      <c r="M39" s="70">
        <f t="shared" si="21"/>
        <v>0</v>
      </c>
      <c r="N39" s="74"/>
      <c r="O39" s="69"/>
      <c r="P39" s="69"/>
      <c r="Q39" s="70">
        <f t="shared" si="22"/>
        <v>0</v>
      </c>
      <c r="R39" s="74"/>
      <c r="S39" s="69"/>
      <c r="T39" s="69"/>
      <c r="U39" s="70">
        <f t="shared" si="23"/>
        <v>0</v>
      </c>
    </row>
    <row r="40" spans="1:21" ht="15" customHeight="1" x14ac:dyDescent="0.25">
      <c r="A40" s="195" t="s">
        <v>37</v>
      </c>
      <c r="B40" s="196"/>
      <c r="C40" s="196"/>
      <c r="D40" s="196"/>
      <c r="E40" s="196"/>
      <c r="F40" s="196"/>
      <c r="G40" s="196"/>
      <c r="H40" s="197"/>
      <c r="I40" s="76"/>
      <c r="J40" s="71" t="s">
        <v>103</v>
      </c>
      <c r="K40" s="72" t="s">
        <v>103</v>
      </c>
      <c r="L40" s="72" t="s">
        <v>103</v>
      </c>
      <c r="M40" s="73">
        <f>SUM(M38:M39)</f>
        <v>0</v>
      </c>
      <c r="N40" s="71" t="s">
        <v>103</v>
      </c>
      <c r="O40" s="72" t="s">
        <v>103</v>
      </c>
      <c r="P40" s="72" t="s">
        <v>103</v>
      </c>
      <c r="Q40" s="73">
        <f>SUM(Q38:Q39)</f>
        <v>0</v>
      </c>
      <c r="R40" s="71" t="s">
        <v>103</v>
      </c>
      <c r="S40" s="72" t="s">
        <v>103</v>
      </c>
      <c r="T40" s="72" t="s">
        <v>103</v>
      </c>
      <c r="U40" s="73">
        <f>SUM(U38:U39)</f>
        <v>0</v>
      </c>
    </row>
    <row r="41" spans="1:21" ht="15.75" x14ac:dyDescent="0.25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69"/>
      <c r="L41" s="69"/>
      <c r="M41" s="70">
        <f t="shared" si="0"/>
        <v>0</v>
      </c>
      <c r="N41" s="74"/>
      <c r="O41" s="69"/>
      <c r="P41" s="69"/>
      <c r="Q41" s="70">
        <f t="shared" ref="Q41:Q42" si="24">O41*P41</f>
        <v>0</v>
      </c>
      <c r="R41" s="74"/>
      <c r="S41" s="69"/>
      <c r="T41" s="69"/>
      <c r="U41" s="70">
        <f t="shared" ref="U41:U42" si="25">S41*T41</f>
        <v>0</v>
      </c>
    </row>
    <row r="42" spans="1:21" ht="15.75" x14ac:dyDescent="0.25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69"/>
      <c r="L42" s="69"/>
      <c r="M42" s="70">
        <f t="shared" si="0"/>
        <v>0</v>
      </c>
      <c r="N42" s="74"/>
      <c r="O42" s="69"/>
      <c r="P42" s="69"/>
      <c r="Q42" s="70">
        <f t="shared" si="24"/>
        <v>0</v>
      </c>
      <c r="R42" s="74"/>
      <c r="S42" s="69"/>
      <c r="T42" s="69"/>
      <c r="U42" s="70">
        <f t="shared" si="25"/>
        <v>0</v>
      </c>
    </row>
    <row r="43" spans="1:21" s="2" customFormat="1" ht="15" customHeight="1" x14ac:dyDescent="0.25">
      <c r="A43" s="180" t="s">
        <v>11</v>
      </c>
      <c r="B43" s="181"/>
      <c r="C43" s="181"/>
      <c r="D43" s="181"/>
      <c r="E43" s="181"/>
      <c r="F43" s="181"/>
      <c r="G43" s="181"/>
      <c r="H43" s="182"/>
      <c r="I43" s="75"/>
      <c r="J43" s="71" t="s">
        <v>103</v>
      </c>
      <c r="K43" s="72" t="s">
        <v>103</v>
      </c>
      <c r="L43" s="72" t="s">
        <v>103</v>
      </c>
      <c r="M43" s="73">
        <f>SUM(M41:M42)</f>
        <v>0</v>
      </c>
      <c r="N43" s="71" t="s">
        <v>103</v>
      </c>
      <c r="O43" s="72" t="s">
        <v>103</v>
      </c>
      <c r="P43" s="72" t="s">
        <v>103</v>
      </c>
      <c r="Q43" s="73">
        <f>SUM(Q41:Q42)</f>
        <v>0</v>
      </c>
      <c r="R43" s="71" t="s">
        <v>103</v>
      </c>
      <c r="S43" s="72" t="s">
        <v>103</v>
      </c>
      <c r="T43" s="72" t="s">
        <v>103</v>
      </c>
      <c r="U43" s="73">
        <f>SUM(U41:U42)</f>
        <v>0</v>
      </c>
    </row>
    <row r="44" spans="1:21" ht="15.75" x14ac:dyDescent="0.25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69"/>
      <c r="L44" s="69"/>
      <c r="M44" s="70">
        <f t="shared" ref="M44:M45" si="26">K44*L44</f>
        <v>0</v>
      </c>
      <c r="N44" s="74"/>
      <c r="O44" s="69"/>
      <c r="P44" s="69"/>
      <c r="Q44" s="70">
        <f t="shared" ref="Q44:Q45" si="27">O44*P44</f>
        <v>0</v>
      </c>
      <c r="R44" s="74"/>
      <c r="S44" s="69"/>
      <c r="T44" s="69"/>
      <c r="U44" s="70">
        <f t="shared" ref="U44:U45" si="28">S44*T44</f>
        <v>0</v>
      </c>
    </row>
    <row r="45" spans="1:21" ht="15.75" x14ac:dyDescent="0.25">
      <c r="A45" s="74"/>
      <c r="B45" s="74"/>
      <c r="C45" s="74"/>
      <c r="D45" s="74"/>
      <c r="E45" s="74"/>
      <c r="F45" s="74"/>
      <c r="G45" s="74"/>
      <c r="H45" s="74"/>
      <c r="I45" s="74"/>
      <c r="J45" s="74"/>
      <c r="K45" s="69"/>
      <c r="L45" s="69"/>
      <c r="M45" s="70">
        <f t="shared" si="26"/>
        <v>0</v>
      </c>
      <c r="N45" s="74"/>
      <c r="O45" s="69"/>
      <c r="P45" s="69"/>
      <c r="Q45" s="70">
        <f t="shared" si="27"/>
        <v>0</v>
      </c>
      <c r="R45" s="74"/>
      <c r="S45" s="69"/>
      <c r="T45" s="69"/>
      <c r="U45" s="70">
        <f t="shared" si="28"/>
        <v>0</v>
      </c>
    </row>
    <row r="46" spans="1:21" ht="15" customHeight="1" x14ac:dyDescent="0.25">
      <c r="A46" s="180" t="s">
        <v>12</v>
      </c>
      <c r="B46" s="181"/>
      <c r="C46" s="181"/>
      <c r="D46" s="181"/>
      <c r="E46" s="181"/>
      <c r="F46" s="181"/>
      <c r="G46" s="181"/>
      <c r="H46" s="182"/>
      <c r="I46" s="75"/>
      <c r="J46" s="71" t="s">
        <v>103</v>
      </c>
      <c r="K46" s="72" t="s">
        <v>103</v>
      </c>
      <c r="L46" s="72" t="s">
        <v>103</v>
      </c>
      <c r="M46" s="73">
        <f>SUM(M44:M45)</f>
        <v>0</v>
      </c>
      <c r="N46" s="71" t="s">
        <v>103</v>
      </c>
      <c r="O46" s="72" t="s">
        <v>103</v>
      </c>
      <c r="P46" s="72" t="s">
        <v>103</v>
      </c>
      <c r="Q46" s="73">
        <f>SUM(Q44:Q45)</f>
        <v>0</v>
      </c>
      <c r="R46" s="71" t="s">
        <v>103</v>
      </c>
      <c r="S46" s="72" t="s">
        <v>103</v>
      </c>
      <c r="T46" s="72" t="s">
        <v>103</v>
      </c>
      <c r="U46" s="73">
        <f>SUM(U44:U45)</f>
        <v>0</v>
      </c>
    </row>
    <row r="47" spans="1:21" ht="15.75" x14ac:dyDescent="0.25">
      <c r="A47" s="74"/>
      <c r="B47" s="74"/>
      <c r="C47" s="74"/>
      <c r="D47" s="74"/>
      <c r="E47" s="74"/>
      <c r="F47" s="74"/>
      <c r="G47" s="74"/>
      <c r="H47" s="74"/>
      <c r="I47" s="74"/>
      <c r="J47" s="74"/>
      <c r="K47" s="69"/>
      <c r="L47" s="69"/>
      <c r="M47" s="70">
        <f t="shared" si="0"/>
        <v>0</v>
      </c>
      <c r="N47" s="74"/>
      <c r="O47" s="69"/>
      <c r="P47" s="69"/>
      <c r="Q47" s="70">
        <f t="shared" ref="Q47:Q48" si="29">O47*P47</f>
        <v>0</v>
      </c>
      <c r="R47" s="74"/>
      <c r="S47" s="69"/>
      <c r="T47" s="69"/>
      <c r="U47" s="70">
        <f t="shared" ref="U47:U48" si="30">S47*T47</f>
        <v>0</v>
      </c>
    </row>
    <row r="48" spans="1:21" ht="15.75" x14ac:dyDescent="0.25">
      <c r="A48" s="74"/>
      <c r="B48" s="74"/>
      <c r="C48" s="74"/>
      <c r="D48" s="74"/>
      <c r="E48" s="74"/>
      <c r="F48" s="74"/>
      <c r="G48" s="74"/>
      <c r="H48" s="74"/>
      <c r="I48" s="74"/>
      <c r="J48" s="74"/>
      <c r="K48" s="69"/>
      <c r="L48" s="69"/>
      <c r="M48" s="70">
        <f t="shared" si="0"/>
        <v>0</v>
      </c>
      <c r="N48" s="74"/>
      <c r="O48" s="69"/>
      <c r="P48" s="69"/>
      <c r="Q48" s="70">
        <f t="shared" si="29"/>
        <v>0</v>
      </c>
      <c r="R48" s="74"/>
      <c r="S48" s="69"/>
      <c r="T48" s="69"/>
      <c r="U48" s="70">
        <f t="shared" si="30"/>
        <v>0</v>
      </c>
    </row>
    <row r="49" spans="1:21" ht="15" customHeight="1" x14ac:dyDescent="0.25">
      <c r="A49" s="180" t="s">
        <v>13</v>
      </c>
      <c r="B49" s="181"/>
      <c r="C49" s="181"/>
      <c r="D49" s="181"/>
      <c r="E49" s="181"/>
      <c r="F49" s="181"/>
      <c r="G49" s="181"/>
      <c r="H49" s="182"/>
      <c r="I49" s="75"/>
      <c r="J49" s="71" t="s">
        <v>103</v>
      </c>
      <c r="K49" s="72" t="s">
        <v>103</v>
      </c>
      <c r="L49" s="72" t="s">
        <v>103</v>
      </c>
      <c r="M49" s="73">
        <f>SUM(M47:M48)</f>
        <v>0</v>
      </c>
      <c r="N49" s="71" t="s">
        <v>103</v>
      </c>
      <c r="O49" s="72" t="s">
        <v>103</v>
      </c>
      <c r="P49" s="72" t="s">
        <v>103</v>
      </c>
      <c r="Q49" s="73">
        <f>SUM(Q47:Q48)</f>
        <v>0</v>
      </c>
      <c r="R49" s="71" t="s">
        <v>103</v>
      </c>
      <c r="S49" s="72" t="s">
        <v>103</v>
      </c>
      <c r="T49" s="72" t="s">
        <v>103</v>
      </c>
      <c r="U49" s="73">
        <f>SUM(U47:U48)</f>
        <v>0</v>
      </c>
    </row>
    <row r="50" spans="1:21" ht="15.75" x14ac:dyDescent="0.25">
      <c r="A50" s="190" t="s">
        <v>25</v>
      </c>
      <c r="B50" s="191"/>
      <c r="C50" s="191"/>
      <c r="D50" s="191"/>
      <c r="E50" s="191"/>
      <c r="F50" s="191"/>
      <c r="G50" s="191"/>
      <c r="H50" s="192"/>
      <c r="I50" s="77"/>
      <c r="J50" s="71" t="s">
        <v>103</v>
      </c>
      <c r="K50" s="72" t="s">
        <v>103</v>
      </c>
      <c r="L50" s="72" t="s">
        <v>103</v>
      </c>
      <c r="M50" s="73">
        <f>M49+M46+M43+M40+M37+M34+M31+M28+M25+M22+M19+M16+M13</f>
        <v>0</v>
      </c>
      <c r="N50" s="71" t="s">
        <v>103</v>
      </c>
      <c r="O50" s="72" t="s">
        <v>103</v>
      </c>
      <c r="P50" s="72" t="s">
        <v>103</v>
      </c>
      <c r="Q50" s="73">
        <f>Q49+Q46+Q43+Q40+Q37+Q34+Q31+Q28+Q25+Q22+Q19+Q16+Q13</f>
        <v>0</v>
      </c>
      <c r="R50" s="71" t="s">
        <v>103</v>
      </c>
      <c r="S50" s="72" t="s">
        <v>103</v>
      </c>
      <c r="T50" s="72" t="s">
        <v>103</v>
      </c>
      <c r="U50" s="73">
        <f>U49+U46+U43+U40+U37+U34+U31+U28+U25+U22+U19+U16+U13</f>
        <v>0</v>
      </c>
    </row>
    <row r="51" spans="1:21" x14ac:dyDescent="0.25">
      <c r="A51" s="194" t="s">
        <v>38</v>
      </c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</row>
    <row r="53" spans="1:21" x14ac:dyDescent="0.25">
      <c r="A53" s="193" t="s">
        <v>30</v>
      </c>
      <c r="B53" s="193"/>
      <c r="C53" s="193"/>
      <c r="D53" s="193"/>
      <c r="E53" s="193"/>
      <c r="F53" s="193"/>
      <c r="G53" s="193"/>
      <c r="H53" s="193"/>
      <c r="I53" s="193"/>
      <c r="J53" s="193"/>
      <c r="K53" s="193"/>
      <c r="L53" s="193"/>
      <c r="M53" s="193"/>
    </row>
    <row r="54" spans="1:21" x14ac:dyDescent="0.25">
      <c r="A54" s="193" t="s">
        <v>31</v>
      </c>
      <c r="B54" s="193"/>
      <c r="C54" s="193"/>
      <c r="D54" s="193"/>
      <c r="E54" s="193"/>
      <c r="F54" s="193"/>
      <c r="G54" s="193"/>
      <c r="H54" s="193"/>
      <c r="I54" s="193"/>
      <c r="J54" s="193"/>
      <c r="K54" s="193"/>
      <c r="L54" s="193"/>
      <c r="M54" s="193"/>
    </row>
  </sheetData>
  <mergeCells count="26">
    <mergeCell ref="A50:H50"/>
    <mergeCell ref="A53:M53"/>
    <mergeCell ref="A54:M54"/>
    <mergeCell ref="A28:H28"/>
    <mergeCell ref="A31:H31"/>
    <mergeCell ref="A37:H37"/>
    <mergeCell ref="A46:H46"/>
    <mergeCell ref="A51:M51"/>
    <mergeCell ref="A43:H43"/>
    <mergeCell ref="A49:H49"/>
    <mergeCell ref="A34:H34"/>
    <mergeCell ref="A40:H40"/>
    <mergeCell ref="A1:U1"/>
    <mergeCell ref="A19:H19"/>
    <mergeCell ref="A22:H22"/>
    <mergeCell ref="A25:H25"/>
    <mergeCell ref="J8:M8"/>
    <mergeCell ref="A13:H13"/>
    <mergeCell ref="A16:H16"/>
    <mergeCell ref="A8:I8"/>
    <mergeCell ref="N8:Q8"/>
    <mergeCell ref="R8:U8"/>
    <mergeCell ref="A4:M4"/>
    <mergeCell ref="A5:M5"/>
    <mergeCell ref="A3:S3"/>
    <mergeCell ref="A2:S2"/>
  </mergeCells>
  <pageMargins left="0.70866141732283472" right="0.70866141732283472" top="0.74803149606299213" bottom="0.74803149606299213" header="0.31496062992125984" footer="0.31496062992125984"/>
  <pageSetup paperSize="9" scale="56" orientation="landscape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1"/>
  <sheetViews>
    <sheetView tabSelected="1" workbookViewId="0">
      <selection activeCell="C12" sqref="C12:C14"/>
    </sheetView>
  </sheetViews>
  <sheetFormatPr defaultColWidth="9.140625" defaultRowHeight="12.75" x14ac:dyDescent="0.2"/>
  <cols>
    <col min="1" max="1" width="13.7109375" style="124" customWidth="1"/>
    <col min="2" max="2" width="55.28515625" style="125" customWidth="1"/>
    <col min="3" max="3" width="87.85546875" style="125" customWidth="1"/>
    <col min="4" max="4" width="55.5703125" style="124" customWidth="1"/>
    <col min="5" max="181" width="9.140625" style="124" customWidth="1"/>
    <col min="182" max="16384" width="9.140625" style="124"/>
  </cols>
  <sheetData>
    <row r="1" spans="1:3" x14ac:dyDescent="0.2">
      <c r="C1" s="126" t="s">
        <v>325</v>
      </c>
    </row>
    <row r="2" spans="1:3" x14ac:dyDescent="0.2">
      <c r="C2" s="127"/>
    </row>
    <row r="3" spans="1:3" ht="42.75" customHeight="1" x14ac:dyDescent="0.3">
      <c r="A3" s="245" t="s">
        <v>343</v>
      </c>
      <c r="B3" s="245"/>
      <c r="C3" s="245"/>
    </row>
    <row r="4" spans="1:3" ht="18.75" x14ac:dyDescent="0.3">
      <c r="A4" s="246"/>
      <c r="B4" s="246"/>
      <c r="C4" s="128"/>
    </row>
    <row r="5" spans="1:3" ht="12.75" customHeight="1" x14ac:dyDescent="0.2">
      <c r="A5" s="247" t="s">
        <v>5</v>
      </c>
      <c r="B5" s="247" t="s">
        <v>20</v>
      </c>
      <c r="C5" s="247" t="s">
        <v>187</v>
      </c>
    </row>
    <row r="6" spans="1:3" ht="16.5" customHeight="1" x14ac:dyDescent="0.2">
      <c r="A6" s="247"/>
      <c r="B6" s="247"/>
      <c r="C6" s="247"/>
    </row>
    <row r="7" spans="1:3" ht="33.75" customHeight="1" x14ac:dyDescent="0.2">
      <c r="A7" s="244" t="s">
        <v>341</v>
      </c>
      <c r="B7" s="244"/>
      <c r="C7" s="244"/>
    </row>
    <row r="8" spans="1:3" s="130" customFormat="1" ht="24" customHeight="1" x14ac:dyDescent="0.25">
      <c r="A8" s="129">
        <v>1100000</v>
      </c>
      <c r="B8" s="248" t="s">
        <v>135</v>
      </c>
      <c r="C8" s="248"/>
    </row>
    <row r="9" spans="1:3" ht="47.25" x14ac:dyDescent="0.2">
      <c r="A9" s="61">
        <v>1110000</v>
      </c>
      <c r="B9" s="62" t="s">
        <v>98</v>
      </c>
      <c r="C9" s="64" t="s">
        <v>200</v>
      </c>
    </row>
    <row r="10" spans="1:3" ht="31.5" x14ac:dyDescent="0.2">
      <c r="A10" s="61">
        <v>1120000</v>
      </c>
      <c r="B10" s="62" t="s">
        <v>39</v>
      </c>
      <c r="C10" s="64" t="s">
        <v>186</v>
      </c>
    </row>
    <row r="11" spans="1:3" s="130" customFormat="1" ht="27" customHeight="1" x14ac:dyDescent="0.25">
      <c r="A11" s="129">
        <v>1210000</v>
      </c>
      <c r="B11" s="248" t="s">
        <v>337</v>
      </c>
      <c r="C11" s="248"/>
    </row>
    <row r="12" spans="1:3" ht="47.25" x14ac:dyDescent="0.2">
      <c r="A12" s="61">
        <v>1210100</v>
      </c>
      <c r="B12" s="62" t="s">
        <v>197</v>
      </c>
      <c r="C12" s="249" t="s">
        <v>477</v>
      </c>
    </row>
    <row r="13" spans="1:3" ht="15.75" x14ac:dyDescent="0.2">
      <c r="A13" s="61">
        <v>1210400</v>
      </c>
      <c r="B13" s="62" t="s">
        <v>32</v>
      </c>
      <c r="C13" s="261"/>
    </row>
    <row r="14" spans="1:3" ht="31.5" x14ac:dyDescent="0.2">
      <c r="A14" s="61">
        <v>1212500</v>
      </c>
      <c r="B14" s="62" t="s">
        <v>192</v>
      </c>
      <c r="C14" s="250"/>
    </row>
    <row r="15" spans="1:3" s="130" customFormat="1" ht="21.75" customHeight="1" x14ac:dyDescent="0.25">
      <c r="A15" s="129">
        <v>1300000</v>
      </c>
      <c r="B15" s="248" t="s">
        <v>136</v>
      </c>
      <c r="C15" s="248"/>
    </row>
    <row r="16" spans="1:3" s="130" customFormat="1" ht="21" customHeight="1" x14ac:dyDescent="0.25">
      <c r="A16" s="129">
        <v>1310000</v>
      </c>
      <c r="B16" s="248" t="s">
        <v>137</v>
      </c>
      <c r="C16" s="248"/>
    </row>
    <row r="17" spans="1:3" s="39" customFormat="1" ht="54" customHeight="1" x14ac:dyDescent="0.2">
      <c r="A17" s="61">
        <v>1310110</v>
      </c>
      <c r="B17" s="62" t="s">
        <v>138</v>
      </c>
      <c r="C17" s="178" t="s">
        <v>474</v>
      </c>
    </row>
    <row r="18" spans="1:3" s="39" customFormat="1" ht="49.5" customHeight="1" x14ac:dyDescent="0.2">
      <c r="A18" s="61">
        <v>1310120</v>
      </c>
      <c r="B18" s="62" t="s">
        <v>139</v>
      </c>
      <c r="C18" s="178" t="s">
        <v>475</v>
      </c>
    </row>
    <row r="19" spans="1:3" s="39" customFormat="1" ht="47.25" x14ac:dyDescent="0.2">
      <c r="A19" s="61">
        <v>1310200</v>
      </c>
      <c r="B19" s="62" t="s">
        <v>41</v>
      </c>
      <c r="C19" s="64" t="s">
        <v>442</v>
      </c>
    </row>
    <row r="20" spans="1:3" s="39" customFormat="1" ht="34.5" customHeight="1" x14ac:dyDescent="0.2">
      <c r="A20" s="61">
        <v>1310300</v>
      </c>
      <c r="B20" s="62" t="s">
        <v>42</v>
      </c>
      <c r="C20" s="64" t="s">
        <v>476</v>
      </c>
    </row>
    <row r="21" spans="1:3" s="39" customFormat="1" ht="47.25" x14ac:dyDescent="0.2">
      <c r="A21" s="61">
        <v>1310500</v>
      </c>
      <c r="B21" s="62" t="s">
        <v>43</v>
      </c>
      <c r="C21" s="64" t="s">
        <v>478</v>
      </c>
    </row>
    <row r="22" spans="1:3" s="39" customFormat="1" ht="15.75" x14ac:dyDescent="0.2">
      <c r="A22" s="61">
        <v>1319900</v>
      </c>
      <c r="B22" s="62" t="s">
        <v>44</v>
      </c>
      <c r="C22" s="64" t="s">
        <v>140</v>
      </c>
    </row>
    <row r="23" spans="1:3" s="130" customFormat="1" ht="20.25" customHeight="1" x14ac:dyDescent="0.25">
      <c r="A23" s="129">
        <v>1320000</v>
      </c>
      <c r="B23" s="248" t="s">
        <v>141</v>
      </c>
      <c r="C23" s="248"/>
    </row>
    <row r="24" spans="1:3" s="39" customFormat="1" ht="47.25" x14ac:dyDescent="0.2">
      <c r="A24" s="61">
        <v>1320100</v>
      </c>
      <c r="B24" s="62" t="s">
        <v>48</v>
      </c>
      <c r="C24" s="64" t="s">
        <v>479</v>
      </c>
    </row>
    <row r="25" spans="1:3" s="39" customFormat="1" ht="47.25" x14ac:dyDescent="0.2">
      <c r="A25" s="61">
        <v>1320200</v>
      </c>
      <c r="B25" s="62" t="s">
        <v>49</v>
      </c>
      <c r="C25" s="64" t="s">
        <v>479</v>
      </c>
    </row>
    <row r="26" spans="1:3" s="39" customFormat="1" ht="47.25" x14ac:dyDescent="0.2">
      <c r="A26" s="61">
        <v>1320300</v>
      </c>
      <c r="B26" s="62" t="s">
        <v>480</v>
      </c>
      <c r="C26" s="64" t="s">
        <v>479</v>
      </c>
    </row>
    <row r="27" spans="1:3" s="39" customFormat="1" ht="47.25" x14ac:dyDescent="0.2">
      <c r="A27" s="61">
        <v>1320410</v>
      </c>
      <c r="B27" s="62" t="s">
        <v>50</v>
      </c>
      <c r="C27" s="64" t="s">
        <v>479</v>
      </c>
    </row>
    <row r="28" spans="1:3" s="39" customFormat="1" ht="47.25" x14ac:dyDescent="0.2">
      <c r="A28" s="61">
        <v>1320420</v>
      </c>
      <c r="B28" s="62" t="s">
        <v>51</v>
      </c>
      <c r="C28" s="64" t="s">
        <v>479</v>
      </c>
    </row>
    <row r="29" spans="1:3" s="39" customFormat="1" ht="47.25" x14ac:dyDescent="0.2">
      <c r="A29" s="61">
        <v>1320500</v>
      </c>
      <c r="B29" s="62" t="s">
        <v>52</v>
      </c>
      <c r="C29" s="64" t="s">
        <v>479</v>
      </c>
    </row>
    <row r="30" spans="1:3" s="130" customFormat="1" ht="20.25" customHeight="1" x14ac:dyDescent="0.25">
      <c r="A30" s="129">
        <v>1330000</v>
      </c>
      <c r="B30" s="248" t="s">
        <v>142</v>
      </c>
      <c r="C30" s="248"/>
    </row>
    <row r="31" spans="1:3" s="39" customFormat="1" ht="31.5" x14ac:dyDescent="0.2">
      <c r="A31" s="61">
        <v>1330100</v>
      </c>
      <c r="B31" s="62" t="s">
        <v>53</v>
      </c>
      <c r="C31" s="64" t="s">
        <v>301</v>
      </c>
    </row>
    <row r="32" spans="1:3" s="39" customFormat="1" ht="47.25" x14ac:dyDescent="0.2">
      <c r="A32" s="61">
        <v>1330300</v>
      </c>
      <c r="B32" s="62" t="s">
        <v>54</v>
      </c>
      <c r="C32" s="64" t="s">
        <v>481</v>
      </c>
    </row>
    <row r="33" spans="1:3" s="39" customFormat="1" ht="31.5" x14ac:dyDescent="0.2">
      <c r="A33" s="61">
        <v>1330400</v>
      </c>
      <c r="B33" s="62" t="s">
        <v>55</v>
      </c>
      <c r="C33" s="64" t="s">
        <v>301</v>
      </c>
    </row>
    <row r="34" spans="1:3" s="39" customFormat="1" ht="47.25" x14ac:dyDescent="0.2">
      <c r="A34" s="61">
        <v>1330500</v>
      </c>
      <c r="B34" s="62" t="s">
        <v>143</v>
      </c>
      <c r="C34" s="64" t="s">
        <v>482</v>
      </c>
    </row>
    <row r="35" spans="1:3" s="39" customFormat="1" ht="31.5" x14ac:dyDescent="0.2">
      <c r="A35" s="61">
        <v>1330600</v>
      </c>
      <c r="B35" s="62" t="s">
        <v>56</v>
      </c>
      <c r="C35" s="64" t="s">
        <v>301</v>
      </c>
    </row>
    <row r="36" spans="1:3" s="39" customFormat="1" ht="47.25" x14ac:dyDescent="0.2">
      <c r="A36" s="61">
        <v>1330700</v>
      </c>
      <c r="B36" s="62" t="s">
        <v>57</v>
      </c>
      <c r="C36" s="64" t="s">
        <v>482</v>
      </c>
    </row>
    <row r="37" spans="1:3" s="39" customFormat="1" ht="31.5" x14ac:dyDescent="0.2">
      <c r="A37" s="61">
        <v>1330800</v>
      </c>
      <c r="B37" s="62" t="s">
        <v>58</v>
      </c>
      <c r="C37" s="64" t="s">
        <v>301</v>
      </c>
    </row>
    <row r="38" spans="1:3" s="39" customFormat="1" ht="31.5" x14ac:dyDescent="0.2">
      <c r="A38" s="61">
        <v>1330900</v>
      </c>
      <c r="B38" s="62" t="s">
        <v>144</v>
      </c>
      <c r="C38" s="64" t="s">
        <v>301</v>
      </c>
    </row>
    <row r="39" spans="1:3" s="39" customFormat="1" ht="31.5" x14ac:dyDescent="0.2">
      <c r="A39" s="61">
        <v>1331000</v>
      </c>
      <c r="B39" s="62" t="s">
        <v>59</v>
      </c>
      <c r="C39" s="64" t="s">
        <v>301</v>
      </c>
    </row>
    <row r="40" spans="1:3" s="39" customFormat="1" ht="31.5" x14ac:dyDescent="0.2">
      <c r="A40" s="61">
        <v>1331300</v>
      </c>
      <c r="B40" s="62" t="s">
        <v>60</v>
      </c>
      <c r="C40" s="64" t="s">
        <v>301</v>
      </c>
    </row>
    <row r="41" spans="1:3" s="39" customFormat="1" ht="31.5" x14ac:dyDescent="0.2">
      <c r="A41" s="61">
        <v>1331500</v>
      </c>
      <c r="B41" s="62" t="s">
        <v>69</v>
      </c>
      <c r="C41" s="64" t="s">
        <v>301</v>
      </c>
    </row>
    <row r="42" spans="1:3" s="39" customFormat="1" ht="31.5" x14ac:dyDescent="0.2">
      <c r="A42" s="61">
        <v>1331600</v>
      </c>
      <c r="B42" s="62" t="s">
        <v>70</v>
      </c>
      <c r="C42" s="64" t="s">
        <v>301</v>
      </c>
    </row>
    <row r="43" spans="1:3" s="39" customFormat="1" ht="31.5" x14ac:dyDescent="0.2">
      <c r="A43" s="61">
        <v>1331800</v>
      </c>
      <c r="B43" s="62" t="s">
        <v>61</v>
      </c>
      <c r="C43" s="64" t="s">
        <v>301</v>
      </c>
    </row>
    <row r="44" spans="1:3" s="39" customFormat="1" ht="31.5" x14ac:dyDescent="0.2">
      <c r="A44" s="61">
        <v>1331900</v>
      </c>
      <c r="B44" s="62" t="s">
        <v>71</v>
      </c>
      <c r="C44" s="64" t="s">
        <v>301</v>
      </c>
    </row>
    <row r="45" spans="1:3" s="39" customFormat="1" ht="31.5" x14ac:dyDescent="0.2">
      <c r="A45" s="61">
        <v>1332000</v>
      </c>
      <c r="B45" s="62" t="s">
        <v>490</v>
      </c>
      <c r="C45" s="64" t="s">
        <v>301</v>
      </c>
    </row>
    <row r="46" spans="1:3" s="39" customFormat="1" ht="47.25" x14ac:dyDescent="0.2">
      <c r="A46" s="61">
        <v>1332100</v>
      </c>
      <c r="B46" s="62" t="s">
        <v>62</v>
      </c>
      <c r="C46" s="64" t="s">
        <v>482</v>
      </c>
    </row>
    <row r="47" spans="1:3" s="39" customFormat="1" ht="31.5" x14ac:dyDescent="0.2">
      <c r="A47" s="66" t="s">
        <v>295</v>
      </c>
      <c r="B47" s="62" t="s">
        <v>64</v>
      </c>
      <c r="C47" s="64" t="s">
        <v>302</v>
      </c>
    </row>
    <row r="48" spans="1:3" s="39" customFormat="1" ht="31.5" x14ac:dyDescent="0.2">
      <c r="A48" s="61">
        <v>1332400</v>
      </c>
      <c r="B48" s="62" t="s">
        <v>63</v>
      </c>
      <c r="C48" s="64" t="s">
        <v>302</v>
      </c>
    </row>
    <row r="49" spans="1:3" s="39" customFormat="1" ht="47.25" x14ac:dyDescent="0.2">
      <c r="A49" s="61">
        <v>1332500</v>
      </c>
      <c r="B49" s="62" t="s">
        <v>65</v>
      </c>
      <c r="C49" s="64" t="s">
        <v>482</v>
      </c>
    </row>
    <row r="50" spans="1:3" s="39" customFormat="1" ht="31.5" x14ac:dyDescent="0.2">
      <c r="A50" s="61">
        <v>1332800</v>
      </c>
      <c r="B50" s="62" t="s">
        <v>145</v>
      </c>
      <c r="C50" s="64" t="s">
        <v>301</v>
      </c>
    </row>
    <row r="51" spans="1:3" s="39" customFormat="1" ht="31.5" x14ac:dyDescent="0.2">
      <c r="A51" s="61">
        <v>1333000</v>
      </c>
      <c r="B51" s="62" t="s">
        <v>66</v>
      </c>
      <c r="C51" s="64" t="s">
        <v>301</v>
      </c>
    </row>
    <row r="52" spans="1:3" s="39" customFormat="1" ht="47.25" x14ac:dyDescent="0.2">
      <c r="A52" s="61">
        <v>1333200</v>
      </c>
      <c r="B52" s="62" t="s">
        <v>67</v>
      </c>
      <c r="C52" s="64" t="s">
        <v>482</v>
      </c>
    </row>
    <row r="53" spans="1:3" s="39" customFormat="1" ht="47.25" x14ac:dyDescent="0.2">
      <c r="A53" s="61">
        <v>1333300</v>
      </c>
      <c r="B53" s="62" t="s">
        <v>338</v>
      </c>
      <c r="C53" s="64" t="s">
        <v>482</v>
      </c>
    </row>
    <row r="54" spans="1:3" s="131" customFormat="1" ht="23.25" customHeight="1" x14ac:dyDescent="0.25">
      <c r="A54" s="129">
        <v>1350000</v>
      </c>
      <c r="B54" s="248" t="s">
        <v>146</v>
      </c>
      <c r="C54" s="248"/>
    </row>
    <row r="55" spans="1:3" s="39" customFormat="1" ht="21" customHeight="1" x14ac:dyDescent="0.2">
      <c r="A55" s="61">
        <v>1350100</v>
      </c>
      <c r="B55" s="62" t="s">
        <v>72</v>
      </c>
      <c r="C55" s="251" t="s">
        <v>303</v>
      </c>
    </row>
    <row r="56" spans="1:3" s="39" customFormat="1" ht="21.75" customHeight="1" x14ac:dyDescent="0.2">
      <c r="A56" s="61">
        <v>1350200</v>
      </c>
      <c r="B56" s="62" t="s">
        <v>68</v>
      </c>
      <c r="C56" s="251"/>
    </row>
    <row r="57" spans="1:3" s="39" customFormat="1" ht="31.5" x14ac:dyDescent="0.2">
      <c r="A57" s="61">
        <v>1350400</v>
      </c>
      <c r="B57" s="62" t="s">
        <v>73</v>
      </c>
      <c r="C57" s="251"/>
    </row>
    <row r="58" spans="1:3" s="39" customFormat="1" ht="19.5" customHeight="1" x14ac:dyDescent="0.2">
      <c r="A58" s="61">
        <v>1350500</v>
      </c>
      <c r="B58" s="62" t="s">
        <v>147</v>
      </c>
      <c r="C58" s="251"/>
    </row>
    <row r="59" spans="1:3" s="39" customFormat="1" ht="18.75" customHeight="1" x14ac:dyDescent="0.2">
      <c r="A59" s="61">
        <v>1350600</v>
      </c>
      <c r="B59" s="62" t="s">
        <v>148</v>
      </c>
      <c r="C59" s="251"/>
    </row>
    <row r="60" spans="1:3" s="39" customFormat="1" ht="31.5" x14ac:dyDescent="0.2">
      <c r="A60" s="66" t="s">
        <v>193</v>
      </c>
      <c r="B60" s="62" t="s">
        <v>194</v>
      </c>
      <c r="C60" s="251"/>
    </row>
    <row r="61" spans="1:3" s="131" customFormat="1" ht="21" customHeight="1" x14ac:dyDescent="0.25">
      <c r="A61" s="129">
        <v>1360000</v>
      </c>
      <c r="B61" s="248" t="s">
        <v>149</v>
      </c>
      <c r="C61" s="248"/>
    </row>
    <row r="62" spans="1:3" s="39" customFormat="1" ht="30.75" customHeight="1" x14ac:dyDescent="0.2">
      <c r="A62" s="61">
        <v>1360200</v>
      </c>
      <c r="B62" s="62" t="s">
        <v>491</v>
      </c>
      <c r="C62" s="251" t="s">
        <v>482</v>
      </c>
    </row>
    <row r="63" spans="1:3" s="39" customFormat="1" ht="27.75" customHeight="1" x14ac:dyDescent="0.2">
      <c r="A63" s="61">
        <v>1360500</v>
      </c>
      <c r="B63" s="62" t="s">
        <v>150</v>
      </c>
      <c r="C63" s="251"/>
    </row>
    <row r="64" spans="1:3" s="131" customFormat="1" ht="22.5" customHeight="1" x14ac:dyDescent="0.25">
      <c r="A64" s="129">
        <v>1400000</v>
      </c>
      <c r="B64" s="248" t="s">
        <v>151</v>
      </c>
      <c r="C64" s="248"/>
    </row>
    <row r="65" spans="1:4" s="39" customFormat="1" ht="24.75" customHeight="1" x14ac:dyDescent="0.25">
      <c r="A65" s="132">
        <v>1410000</v>
      </c>
      <c r="B65" s="252" t="s">
        <v>152</v>
      </c>
      <c r="C65" s="253"/>
    </row>
    <row r="66" spans="1:4" s="39" customFormat="1" ht="31.5" x14ac:dyDescent="0.2">
      <c r="A66" s="61">
        <v>1410100</v>
      </c>
      <c r="B66" s="62" t="s">
        <v>45</v>
      </c>
      <c r="C66" s="64" t="s">
        <v>333</v>
      </c>
      <c r="D66" s="133"/>
    </row>
    <row r="67" spans="1:4" s="39" customFormat="1" ht="31.5" x14ac:dyDescent="0.2">
      <c r="A67" s="61">
        <v>1410200</v>
      </c>
      <c r="B67" s="62" t="s">
        <v>153</v>
      </c>
      <c r="C67" s="64" t="s">
        <v>201</v>
      </c>
    </row>
    <row r="68" spans="1:4" s="39" customFormat="1" ht="30.75" customHeight="1" x14ac:dyDescent="0.2">
      <c r="A68" s="129">
        <v>1430000</v>
      </c>
      <c r="B68" s="248" t="s">
        <v>154</v>
      </c>
      <c r="C68" s="248"/>
    </row>
    <row r="69" spans="1:4" s="39" customFormat="1" ht="31.5" customHeight="1" x14ac:dyDescent="0.2">
      <c r="A69" s="61">
        <v>1430100</v>
      </c>
      <c r="B69" s="62" t="s">
        <v>82</v>
      </c>
      <c r="C69" s="251" t="s">
        <v>303</v>
      </c>
    </row>
    <row r="70" spans="1:4" s="39" customFormat="1" ht="20.25" customHeight="1" x14ac:dyDescent="0.2">
      <c r="A70" s="61">
        <v>1430200</v>
      </c>
      <c r="B70" s="62" t="s">
        <v>83</v>
      </c>
      <c r="C70" s="251"/>
    </row>
    <row r="71" spans="1:4" s="39" customFormat="1" ht="31.5" x14ac:dyDescent="0.2">
      <c r="A71" s="61">
        <v>1430300</v>
      </c>
      <c r="B71" s="62" t="s">
        <v>155</v>
      </c>
      <c r="C71" s="251"/>
    </row>
    <row r="72" spans="1:4" s="39" customFormat="1" ht="31.5" x14ac:dyDescent="0.2">
      <c r="A72" s="61">
        <v>1430400</v>
      </c>
      <c r="B72" s="62" t="s">
        <v>483</v>
      </c>
      <c r="C72" s="251"/>
    </row>
    <row r="73" spans="1:4" s="130" customFormat="1" ht="29.25" customHeight="1" x14ac:dyDescent="0.25">
      <c r="A73" s="129">
        <v>1440000</v>
      </c>
      <c r="B73" s="248" t="s">
        <v>156</v>
      </c>
      <c r="C73" s="248"/>
    </row>
    <row r="74" spans="1:4" s="39" customFormat="1" ht="47.25" customHeight="1" x14ac:dyDescent="0.2">
      <c r="A74" s="61">
        <v>1440100</v>
      </c>
      <c r="B74" s="62" t="s">
        <v>157</v>
      </c>
      <c r="C74" s="251" t="s">
        <v>303</v>
      </c>
    </row>
    <row r="75" spans="1:4" s="39" customFormat="1" ht="21" customHeight="1" x14ac:dyDescent="0.2">
      <c r="A75" s="61">
        <v>1440200</v>
      </c>
      <c r="B75" s="62" t="s">
        <v>84</v>
      </c>
      <c r="C75" s="251"/>
    </row>
    <row r="76" spans="1:4" s="39" customFormat="1" ht="34.5" customHeight="1" x14ac:dyDescent="0.2">
      <c r="A76" s="61">
        <v>1440300</v>
      </c>
      <c r="B76" s="62" t="s">
        <v>158</v>
      </c>
      <c r="C76" s="251"/>
    </row>
    <row r="77" spans="1:4" s="39" customFormat="1" ht="21" customHeight="1" x14ac:dyDescent="0.2">
      <c r="A77" s="61">
        <v>1440500</v>
      </c>
      <c r="B77" s="62" t="s">
        <v>159</v>
      </c>
      <c r="C77" s="134" t="s">
        <v>202</v>
      </c>
    </row>
    <row r="78" spans="1:4" s="131" customFormat="1" ht="23.25" customHeight="1" x14ac:dyDescent="0.25">
      <c r="A78" s="129">
        <v>1500000</v>
      </c>
      <c r="B78" s="248" t="s">
        <v>160</v>
      </c>
      <c r="C78" s="248"/>
    </row>
    <row r="79" spans="1:4" s="135" customFormat="1" ht="21.75" customHeight="1" x14ac:dyDescent="0.25">
      <c r="A79" s="129">
        <v>1510000</v>
      </c>
      <c r="B79" s="248" t="s">
        <v>161</v>
      </c>
      <c r="C79" s="248"/>
    </row>
    <row r="80" spans="1:4" s="39" customFormat="1" ht="27.75" customHeight="1" x14ac:dyDescent="0.2">
      <c r="A80" s="61">
        <v>1519900</v>
      </c>
      <c r="B80" s="62" t="s">
        <v>162</v>
      </c>
      <c r="C80" s="64" t="s">
        <v>203</v>
      </c>
    </row>
    <row r="81" spans="1:3" s="135" customFormat="1" ht="25.5" customHeight="1" x14ac:dyDescent="0.25">
      <c r="A81" s="129">
        <v>1540000</v>
      </c>
      <c r="B81" s="248" t="s">
        <v>163</v>
      </c>
      <c r="C81" s="248"/>
    </row>
    <row r="82" spans="1:3" s="39" customFormat="1" ht="42" customHeight="1" x14ac:dyDescent="0.2">
      <c r="A82" s="61">
        <v>1540200</v>
      </c>
      <c r="B82" s="62" t="s">
        <v>164</v>
      </c>
      <c r="C82" s="251" t="s">
        <v>484</v>
      </c>
    </row>
    <row r="83" spans="1:3" s="39" customFormat="1" ht="48.75" customHeight="1" x14ac:dyDescent="0.2">
      <c r="A83" s="61">
        <v>1549900</v>
      </c>
      <c r="B83" s="62" t="s">
        <v>165</v>
      </c>
      <c r="C83" s="251"/>
    </row>
    <row r="84" spans="1:3" s="131" customFormat="1" ht="23.25" customHeight="1" x14ac:dyDescent="0.25">
      <c r="A84" s="129">
        <v>1550000</v>
      </c>
      <c r="B84" s="248" t="s">
        <v>166</v>
      </c>
      <c r="C84" s="248"/>
    </row>
    <row r="85" spans="1:3" s="39" customFormat="1" ht="94.5" x14ac:dyDescent="0.2">
      <c r="A85" s="61">
        <v>1550100</v>
      </c>
      <c r="B85" s="62" t="s">
        <v>85</v>
      </c>
      <c r="C85" s="64" t="s">
        <v>204</v>
      </c>
    </row>
    <row r="86" spans="1:3" s="39" customFormat="1" ht="54" customHeight="1" x14ac:dyDescent="0.2">
      <c r="A86" s="61">
        <v>1550400</v>
      </c>
      <c r="B86" s="62" t="s">
        <v>87</v>
      </c>
      <c r="C86" s="64" t="s">
        <v>339</v>
      </c>
    </row>
    <row r="87" spans="1:3" s="39" customFormat="1" ht="21.75" customHeight="1" x14ac:dyDescent="0.2">
      <c r="A87" s="61">
        <v>1550300</v>
      </c>
      <c r="B87" s="62" t="s">
        <v>86</v>
      </c>
      <c r="C87" s="251" t="s">
        <v>205</v>
      </c>
    </row>
    <row r="88" spans="1:3" s="39" customFormat="1" ht="15.75" x14ac:dyDescent="0.2">
      <c r="A88" s="61">
        <v>1550500</v>
      </c>
      <c r="B88" s="62" t="s">
        <v>167</v>
      </c>
      <c r="C88" s="251"/>
    </row>
    <row r="89" spans="1:3" s="39" customFormat="1" ht="15.75" x14ac:dyDescent="0.2">
      <c r="A89" s="66" t="s">
        <v>188</v>
      </c>
      <c r="B89" s="62" t="s">
        <v>168</v>
      </c>
      <c r="C89" s="157" t="s">
        <v>485</v>
      </c>
    </row>
    <row r="90" spans="1:3" s="39" customFormat="1" ht="47.25" x14ac:dyDescent="0.25">
      <c r="A90" s="63"/>
      <c r="B90" s="62" t="s">
        <v>344</v>
      </c>
      <c r="C90" s="157" t="s">
        <v>206</v>
      </c>
    </row>
    <row r="91" spans="1:3" s="130" customFormat="1" ht="24.75" customHeight="1" x14ac:dyDescent="0.25">
      <c r="A91" s="129">
        <v>1700000</v>
      </c>
      <c r="B91" s="248" t="s">
        <v>169</v>
      </c>
      <c r="C91" s="248"/>
    </row>
    <row r="92" spans="1:3" s="39" customFormat="1" ht="24" customHeight="1" x14ac:dyDescent="0.2">
      <c r="A92" s="129">
        <v>1710000</v>
      </c>
      <c r="B92" s="65" t="s">
        <v>170</v>
      </c>
      <c r="C92" s="255" t="s">
        <v>486</v>
      </c>
    </row>
    <row r="93" spans="1:3" s="39" customFormat="1" ht="27" customHeight="1" x14ac:dyDescent="0.2">
      <c r="A93" s="61">
        <v>1710100</v>
      </c>
      <c r="B93" s="62" t="s">
        <v>34</v>
      </c>
      <c r="C93" s="256"/>
    </row>
    <row r="94" spans="1:3" s="39" customFormat="1" ht="26.25" customHeight="1" x14ac:dyDescent="0.2">
      <c r="A94" s="61">
        <v>1710200</v>
      </c>
      <c r="B94" s="62" t="s">
        <v>46</v>
      </c>
      <c r="C94" s="256"/>
    </row>
    <row r="95" spans="1:3" s="39" customFormat="1" ht="27" customHeight="1" x14ac:dyDescent="0.2">
      <c r="A95" s="61">
        <v>1710300</v>
      </c>
      <c r="B95" s="62" t="s">
        <v>74</v>
      </c>
      <c r="C95" s="256"/>
    </row>
    <row r="96" spans="1:3" s="39" customFormat="1" ht="30.75" customHeight="1" x14ac:dyDescent="0.2">
      <c r="A96" s="129">
        <v>1720000</v>
      </c>
      <c r="B96" s="65" t="s">
        <v>171</v>
      </c>
      <c r="C96" s="256"/>
    </row>
    <row r="97" spans="1:3" s="39" customFormat="1" ht="24" customHeight="1" x14ac:dyDescent="0.2">
      <c r="A97" s="61">
        <v>1720100</v>
      </c>
      <c r="B97" s="62" t="s">
        <v>35</v>
      </c>
      <c r="C97" s="256"/>
    </row>
    <row r="98" spans="1:3" s="39" customFormat="1" ht="24.75" customHeight="1" x14ac:dyDescent="0.2">
      <c r="A98" s="61">
        <v>1720200</v>
      </c>
      <c r="B98" s="62" t="s">
        <v>47</v>
      </c>
      <c r="C98" s="256"/>
    </row>
    <row r="99" spans="1:3" s="39" customFormat="1" ht="23.25" customHeight="1" x14ac:dyDescent="0.2">
      <c r="A99" s="61">
        <v>1720300</v>
      </c>
      <c r="B99" s="62" t="s">
        <v>75</v>
      </c>
      <c r="C99" s="256"/>
    </row>
    <row r="100" spans="1:3" s="39" customFormat="1" ht="28.5" customHeight="1" x14ac:dyDescent="0.2">
      <c r="A100" s="61">
        <v>1720400</v>
      </c>
      <c r="B100" s="62" t="s">
        <v>76</v>
      </c>
      <c r="C100" s="257"/>
    </row>
    <row r="101" spans="1:3" s="39" customFormat="1" ht="62.25" customHeight="1" x14ac:dyDescent="0.2">
      <c r="A101" s="136">
        <v>1730000</v>
      </c>
      <c r="B101" s="156" t="s">
        <v>77</v>
      </c>
      <c r="C101" s="64" t="s">
        <v>492</v>
      </c>
    </row>
    <row r="102" spans="1:3" s="39" customFormat="1" ht="26.25" customHeight="1" x14ac:dyDescent="0.2">
      <c r="A102" s="129">
        <v>1750000</v>
      </c>
      <c r="B102" s="248" t="s">
        <v>172</v>
      </c>
      <c r="C102" s="248"/>
    </row>
    <row r="103" spans="1:3" s="39" customFormat="1" ht="31.5" x14ac:dyDescent="0.2">
      <c r="A103" s="61">
        <v>1750200</v>
      </c>
      <c r="B103" s="62" t="s">
        <v>80</v>
      </c>
      <c r="C103" s="64" t="s">
        <v>304</v>
      </c>
    </row>
    <row r="104" spans="1:3" s="39" customFormat="1" ht="31.5" x14ac:dyDescent="0.2">
      <c r="A104" s="61">
        <v>1750300</v>
      </c>
      <c r="B104" s="62" t="s">
        <v>81</v>
      </c>
      <c r="C104" s="64" t="s">
        <v>340</v>
      </c>
    </row>
    <row r="105" spans="1:3" s="39" customFormat="1" ht="23.25" customHeight="1" x14ac:dyDescent="0.2">
      <c r="A105" s="61">
        <v>1750600</v>
      </c>
      <c r="B105" s="62" t="s">
        <v>173</v>
      </c>
      <c r="C105" s="64" t="s">
        <v>140</v>
      </c>
    </row>
    <row r="106" spans="1:3" s="39" customFormat="1" ht="24" customHeight="1" x14ac:dyDescent="0.2">
      <c r="A106" s="129">
        <v>1760000</v>
      </c>
      <c r="B106" s="248" t="s">
        <v>174</v>
      </c>
      <c r="C106" s="248"/>
    </row>
    <row r="107" spans="1:3" s="39" customFormat="1" ht="31.5" x14ac:dyDescent="0.2">
      <c r="A107" s="61">
        <v>1760100</v>
      </c>
      <c r="B107" s="62" t="s">
        <v>78</v>
      </c>
      <c r="C107" s="64" t="s">
        <v>487</v>
      </c>
    </row>
    <row r="108" spans="1:3" s="39" customFormat="1" ht="31.5" x14ac:dyDescent="0.2">
      <c r="A108" s="61">
        <v>1760200</v>
      </c>
      <c r="B108" s="62" t="s">
        <v>175</v>
      </c>
      <c r="C108" s="64" t="s">
        <v>176</v>
      </c>
    </row>
    <row r="109" spans="1:3" s="39" customFormat="1" ht="31.5" x14ac:dyDescent="0.25">
      <c r="A109" s="63"/>
      <c r="B109" s="166" t="s">
        <v>177</v>
      </c>
      <c r="C109" s="167" t="s">
        <v>198</v>
      </c>
    </row>
    <row r="110" spans="1:3" s="39" customFormat="1" ht="30" customHeight="1" x14ac:dyDescent="0.2">
      <c r="A110" s="254" t="s">
        <v>342</v>
      </c>
      <c r="B110" s="254"/>
      <c r="C110" s="254"/>
    </row>
    <row r="111" spans="1:3" s="39" customFormat="1" ht="35.25" customHeight="1" x14ac:dyDescent="0.25">
      <c r="A111" s="63">
        <v>1230500</v>
      </c>
      <c r="B111" s="62" t="s">
        <v>178</v>
      </c>
      <c r="C111" s="64" t="s">
        <v>488</v>
      </c>
    </row>
    <row r="112" spans="1:3" s="39" customFormat="1" ht="23.25" customHeight="1" x14ac:dyDescent="0.25">
      <c r="A112" s="63">
        <v>1780100</v>
      </c>
      <c r="B112" s="62" t="s">
        <v>179</v>
      </c>
      <c r="C112" s="64" t="s">
        <v>180</v>
      </c>
    </row>
    <row r="113" spans="1:3" s="39" customFormat="1" ht="21.75" customHeight="1" x14ac:dyDescent="0.25">
      <c r="A113" s="63">
        <v>1780500</v>
      </c>
      <c r="B113" s="62" t="s">
        <v>181</v>
      </c>
      <c r="C113" s="64" t="s">
        <v>180</v>
      </c>
    </row>
    <row r="114" spans="1:3" s="39" customFormat="1" ht="31.5" x14ac:dyDescent="0.25">
      <c r="A114" s="63">
        <v>1783500</v>
      </c>
      <c r="B114" s="62" t="s">
        <v>195</v>
      </c>
      <c r="C114" s="64" t="s">
        <v>180</v>
      </c>
    </row>
    <row r="115" spans="1:3" s="39" customFormat="1" ht="19.5" customHeight="1" x14ac:dyDescent="0.25">
      <c r="A115" s="63">
        <v>2110000</v>
      </c>
      <c r="B115" s="62" t="s">
        <v>182</v>
      </c>
      <c r="C115" s="64" t="s">
        <v>140</v>
      </c>
    </row>
    <row r="116" spans="1:3" s="39" customFormat="1" ht="22.5" customHeight="1" x14ac:dyDescent="0.25">
      <c r="A116" s="63">
        <v>1780700</v>
      </c>
      <c r="B116" s="62" t="s">
        <v>184</v>
      </c>
      <c r="C116" s="64" t="s">
        <v>305</v>
      </c>
    </row>
    <row r="117" spans="1:3" s="39" customFormat="1" ht="20.25" customHeight="1" x14ac:dyDescent="0.25">
      <c r="A117" s="63">
        <v>1750500</v>
      </c>
      <c r="B117" s="62" t="s">
        <v>185</v>
      </c>
      <c r="C117" s="64" t="s">
        <v>489</v>
      </c>
    </row>
    <row r="118" spans="1:3" s="39" customFormat="1" ht="50.25" customHeight="1" x14ac:dyDescent="0.25">
      <c r="A118" s="63"/>
      <c r="B118" s="65" t="s">
        <v>443</v>
      </c>
      <c r="C118" s="64" t="s">
        <v>140</v>
      </c>
    </row>
    <row r="119" spans="1:3" s="39" customFormat="1" ht="47.25" x14ac:dyDescent="0.25">
      <c r="A119" s="63"/>
      <c r="B119" s="65" t="s">
        <v>183</v>
      </c>
      <c r="C119" s="64" t="s">
        <v>199</v>
      </c>
    </row>
    <row r="120" spans="1:3" s="39" customFormat="1" x14ac:dyDescent="0.2"/>
    <row r="121" spans="1:3" ht="31.5" customHeight="1" x14ac:dyDescent="0.25">
      <c r="A121" s="243" t="s">
        <v>444</v>
      </c>
      <c r="B121" s="243"/>
      <c r="C121" s="243"/>
    </row>
  </sheetData>
  <mergeCells count="35">
    <mergeCell ref="C12:C14"/>
    <mergeCell ref="A110:C110"/>
    <mergeCell ref="B84:C84"/>
    <mergeCell ref="C87:C88"/>
    <mergeCell ref="B91:C91"/>
    <mergeCell ref="C92:C100"/>
    <mergeCell ref="B102:C102"/>
    <mergeCell ref="B106:C106"/>
    <mergeCell ref="C55:C60"/>
    <mergeCell ref="C82:C83"/>
    <mergeCell ref="C62:C63"/>
    <mergeCell ref="B64:C64"/>
    <mergeCell ref="B65:C65"/>
    <mergeCell ref="B68:C68"/>
    <mergeCell ref="C69:C72"/>
    <mergeCell ref="B73:C73"/>
    <mergeCell ref="C74:C76"/>
    <mergeCell ref="B78:C78"/>
    <mergeCell ref="B79:C79"/>
    <mergeCell ref="B81:C81"/>
    <mergeCell ref="A121:C121"/>
    <mergeCell ref="A7:C7"/>
    <mergeCell ref="A3:C3"/>
    <mergeCell ref="A4:B4"/>
    <mergeCell ref="A5:A6"/>
    <mergeCell ref="B5:B6"/>
    <mergeCell ref="C5:C6"/>
    <mergeCell ref="B61:C61"/>
    <mergeCell ref="B8:C8"/>
    <mergeCell ref="B11:C11"/>
    <mergeCell ref="B15:C15"/>
    <mergeCell ref="B16:C16"/>
    <mergeCell ref="B23:C23"/>
    <mergeCell ref="B30:C30"/>
    <mergeCell ref="B54:C54"/>
  </mergeCells>
  <pageMargins left="0.51181102362204722" right="0.19685039370078741" top="0.78740157480314965" bottom="0.35433070866141736" header="0.55118110236220474" footer="0.31496062992125984"/>
  <pageSetup paperSize="9" scale="55" fitToHeight="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30"/>
  <sheetViews>
    <sheetView zoomScale="85" zoomScaleNormal="85" workbookViewId="0">
      <selection activeCell="Q39" sqref="Q39"/>
    </sheetView>
  </sheetViews>
  <sheetFormatPr defaultRowHeight="15" x14ac:dyDescent="0.25"/>
  <cols>
    <col min="1" max="1" width="6.7109375" style="57" customWidth="1"/>
    <col min="2" max="2" width="7.28515625" style="57" customWidth="1"/>
    <col min="3" max="4" width="7.7109375" style="57" customWidth="1"/>
    <col min="5" max="5" width="8" style="57" customWidth="1"/>
    <col min="6" max="7" width="9.140625" style="57"/>
    <col min="8" max="8" width="54.140625" style="57" customWidth="1"/>
    <col min="9" max="9" width="8.42578125" style="57" customWidth="1"/>
    <col min="10" max="10" width="9.140625" style="3" customWidth="1"/>
    <col min="11" max="11" width="11.7109375" style="3" customWidth="1"/>
    <col min="12" max="12" width="13.42578125" style="3" customWidth="1"/>
    <col min="13" max="13" width="8.5703125" style="3" customWidth="1"/>
    <col min="14" max="14" width="11.7109375" style="3" customWidth="1"/>
    <col min="15" max="15" width="12" style="3" customWidth="1"/>
    <col min="16" max="16" width="8.7109375" style="3" customWidth="1"/>
    <col min="17" max="17" width="11.42578125" style="3" customWidth="1"/>
    <col min="18" max="18" width="12" style="3" customWidth="1"/>
    <col min="19" max="19" width="7.7109375" style="3" customWidth="1"/>
    <col min="20" max="20" width="11.140625" style="3" customWidth="1"/>
    <col min="21" max="21" width="12.7109375" style="3" customWidth="1"/>
    <col min="22" max="22" width="8.42578125" style="3" customWidth="1"/>
    <col min="23" max="23" width="11.42578125" style="3" customWidth="1"/>
    <col min="24" max="24" width="13.140625" style="3" customWidth="1"/>
    <col min="25" max="16384" width="9.140625" style="3"/>
  </cols>
  <sheetData>
    <row r="1" spans="1:24" ht="15" customHeight="1" x14ac:dyDescent="0.25">
      <c r="A1" s="222" t="s">
        <v>300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</row>
    <row r="2" spans="1:24" ht="18.75" x14ac:dyDescent="0.25">
      <c r="A2" s="223" t="s">
        <v>284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24" ht="15" customHeight="1" x14ac:dyDescent="0.25">
      <c r="A3" s="223" t="s">
        <v>285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</row>
    <row r="4" spans="1:24" ht="15" customHeight="1" x14ac:dyDescent="0.25">
      <c r="A4" s="224" t="s">
        <v>334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</row>
    <row r="5" spans="1:24" ht="15" customHeight="1" x14ac:dyDescent="0.25">
      <c r="A5" s="225" t="s">
        <v>286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</row>
    <row r="6" spans="1:24" ht="15" customHeight="1" x14ac:dyDescent="0.25">
      <c r="A6" s="226" t="s">
        <v>320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24" x14ac:dyDescent="0.25">
      <c r="A7" s="53"/>
      <c r="B7" s="53"/>
      <c r="C7" s="53"/>
      <c r="D7" s="53"/>
      <c r="E7" s="53"/>
      <c r="F7" s="53"/>
      <c r="G7" s="53"/>
      <c r="H7" s="53"/>
      <c r="I7" s="53"/>
      <c r="J7" s="54"/>
      <c r="K7" s="55"/>
    </row>
    <row r="8" spans="1:24" ht="15.75" x14ac:dyDescent="0.25">
      <c r="A8" s="218" t="s">
        <v>15</v>
      </c>
      <c r="B8" s="218"/>
      <c r="C8" s="218"/>
      <c r="D8" s="218"/>
      <c r="E8" s="218"/>
      <c r="F8" s="218"/>
      <c r="G8" s="218"/>
      <c r="H8" s="218"/>
      <c r="I8" s="91"/>
      <c r="J8" s="218" t="s">
        <v>287</v>
      </c>
      <c r="K8" s="259"/>
      <c r="L8" s="259"/>
      <c r="M8" s="218" t="s">
        <v>288</v>
      </c>
      <c r="N8" s="218"/>
      <c r="O8" s="218"/>
      <c r="P8" s="218"/>
      <c r="Q8" s="218"/>
      <c r="R8" s="218"/>
      <c r="S8" s="218"/>
      <c r="T8" s="218"/>
      <c r="U8" s="218"/>
      <c r="V8" s="218"/>
      <c r="W8" s="218"/>
      <c r="X8" s="218"/>
    </row>
    <row r="9" spans="1:24" ht="15" customHeight="1" x14ac:dyDescent="0.25">
      <c r="A9" s="218"/>
      <c r="B9" s="218"/>
      <c r="C9" s="218"/>
      <c r="D9" s="218"/>
      <c r="E9" s="218"/>
      <c r="F9" s="218"/>
      <c r="G9" s="218"/>
      <c r="H9" s="218"/>
      <c r="I9" s="218" t="s">
        <v>40</v>
      </c>
      <c r="J9" s="218" t="s">
        <v>306</v>
      </c>
      <c r="K9" s="218" t="s">
        <v>14</v>
      </c>
      <c r="L9" s="218" t="s">
        <v>29</v>
      </c>
      <c r="M9" s="218" t="s">
        <v>23</v>
      </c>
      <c r="N9" s="218"/>
      <c r="O9" s="218"/>
      <c r="P9" s="218" t="s">
        <v>24</v>
      </c>
      <c r="Q9" s="218"/>
      <c r="R9" s="218"/>
      <c r="S9" s="218" t="s">
        <v>100</v>
      </c>
      <c r="T9" s="218"/>
      <c r="U9" s="218"/>
      <c r="V9" s="218" t="s">
        <v>22</v>
      </c>
      <c r="W9" s="218"/>
      <c r="X9" s="218"/>
    </row>
    <row r="10" spans="1:24" ht="63" x14ac:dyDescent="0.25">
      <c r="A10" s="91" t="s">
        <v>0</v>
      </c>
      <c r="B10" s="91" t="s">
        <v>1</v>
      </c>
      <c r="C10" s="91" t="s">
        <v>2</v>
      </c>
      <c r="D10" s="91" t="s">
        <v>3</v>
      </c>
      <c r="E10" s="91" t="s">
        <v>21</v>
      </c>
      <c r="F10" s="91" t="s">
        <v>4</v>
      </c>
      <c r="G10" s="91" t="s">
        <v>289</v>
      </c>
      <c r="H10" s="91" t="s">
        <v>20</v>
      </c>
      <c r="I10" s="218"/>
      <c r="J10" s="218"/>
      <c r="K10" s="218"/>
      <c r="L10" s="218"/>
      <c r="M10" s="91" t="s">
        <v>306</v>
      </c>
      <c r="N10" s="91" t="s">
        <v>14</v>
      </c>
      <c r="O10" s="91" t="s">
        <v>29</v>
      </c>
      <c r="P10" s="91" t="s">
        <v>306</v>
      </c>
      <c r="Q10" s="91" t="s">
        <v>14</v>
      </c>
      <c r="R10" s="91" t="s">
        <v>29</v>
      </c>
      <c r="S10" s="91" t="s">
        <v>306</v>
      </c>
      <c r="T10" s="91" t="s">
        <v>14</v>
      </c>
      <c r="U10" s="91" t="s">
        <v>29</v>
      </c>
      <c r="V10" s="91" t="s">
        <v>306</v>
      </c>
      <c r="W10" s="91" t="s">
        <v>14</v>
      </c>
      <c r="X10" s="91" t="s">
        <v>29</v>
      </c>
    </row>
    <row r="11" spans="1:24" ht="21.75" customHeight="1" x14ac:dyDescent="0.25">
      <c r="A11" s="244" t="s">
        <v>291</v>
      </c>
      <c r="B11" s="244"/>
      <c r="C11" s="244"/>
      <c r="D11" s="244"/>
      <c r="E11" s="244"/>
      <c r="F11" s="244"/>
      <c r="G11" s="244"/>
      <c r="H11" s="244"/>
      <c r="I11" s="244"/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</row>
    <row r="12" spans="1:24" ht="50.25" customHeight="1" x14ac:dyDescent="0.25">
      <c r="A12" s="91"/>
      <c r="B12" s="91"/>
      <c r="C12" s="91"/>
      <c r="D12" s="91"/>
      <c r="E12" s="91"/>
      <c r="F12" s="91"/>
      <c r="G12" s="91"/>
      <c r="H12" s="78" t="s">
        <v>307</v>
      </c>
      <c r="I12" s="91"/>
      <c r="J12" s="79">
        <f>M12</f>
        <v>0</v>
      </c>
      <c r="K12" s="79"/>
      <c r="L12" s="79">
        <f>J12*K12</f>
        <v>0</v>
      </c>
      <c r="M12" s="79">
        <f t="shared" ref="M12" si="0">P12</f>
        <v>0</v>
      </c>
      <c r="N12" s="79"/>
      <c r="O12" s="79">
        <f t="shared" ref="O12" si="1">M12*N12</f>
        <v>0</v>
      </c>
      <c r="P12" s="79">
        <f t="shared" ref="P12" si="2">S12</f>
        <v>0</v>
      </c>
      <c r="Q12" s="79"/>
      <c r="R12" s="79">
        <f t="shared" ref="R12" si="3">P12*Q12</f>
        <v>0</v>
      </c>
      <c r="S12" s="79">
        <f t="shared" ref="S12" si="4">V12</f>
        <v>0</v>
      </c>
      <c r="T12" s="79"/>
      <c r="U12" s="79">
        <f t="shared" ref="U12" si="5">S12*T12</f>
        <v>0</v>
      </c>
      <c r="V12" s="79">
        <f t="shared" ref="V12" si="6">Y12</f>
        <v>0</v>
      </c>
      <c r="W12" s="79"/>
      <c r="X12" s="79">
        <f t="shared" ref="X12" si="7">V12*W12</f>
        <v>0</v>
      </c>
    </row>
    <row r="13" spans="1:24" ht="15.75" x14ac:dyDescent="0.25">
      <c r="A13" s="91"/>
      <c r="B13" s="91"/>
      <c r="C13" s="91"/>
      <c r="D13" s="91"/>
      <c r="E13" s="91"/>
      <c r="F13" s="91"/>
      <c r="G13" s="91"/>
      <c r="H13" s="80" t="s">
        <v>309</v>
      </c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</row>
    <row r="14" spans="1:24" ht="15.75" x14ac:dyDescent="0.25">
      <c r="A14" s="92"/>
      <c r="B14" s="92"/>
      <c r="C14" s="92"/>
      <c r="D14" s="92"/>
      <c r="E14" s="91"/>
      <c r="F14" s="91"/>
      <c r="G14" s="91"/>
      <c r="H14" s="91"/>
      <c r="I14" s="91"/>
      <c r="J14" s="78"/>
      <c r="K14" s="82"/>
      <c r="L14" s="83"/>
      <c r="M14" s="82"/>
      <c r="N14" s="82"/>
      <c r="O14" s="83"/>
      <c r="P14" s="82"/>
      <c r="Q14" s="82"/>
      <c r="R14" s="83"/>
      <c r="S14" s="82"/>
      <c r="T14" s="82"/>
      <c r="U14" s="83"/>
      <c r="V14" s="82"/>
      <c r="W14" s="82"/>
      <c r="X14" s="83"/>
    </row>
    <row r="15" spans="1:24" ht="21" customHeight="1" x14ac:dyDescent="0.25">
      <c r="A15" s="218" t="s">
        <v>290</v>
      </c>
      <c r="B15" s="218"/>
      <c r="C15" s="218"/>
      <c r="D15" s="218"/>
      <c r="E15" s="218"/>
      <c r="F15" s="218"/>
      <c r="G15" s="218"/>
      <c r="H15" s="218"/>
      <c r="I15" s="91"/>
      <c r="J15" s="78"/>
      <c r="K15" s="82"/>
      <c r="L15" s="83"/>
      <c r="M15" s="82"/>
      <c r="N15" s="82"/>
      <c r="O15" s="83"/>
      <c r="P15" s="82"/>
      <c r="Q15" s="82"/>
      <c r="R15" s="83"/>
      <c r="S15" s="82"/>
      <c r="T15" s="82"/>
      <c r="U15" s="83"/>
      <c r="V15" s="82"/>
      <c r="W15" s="82"/>
      <c r="X15" s="83"/>
    </row>
    <row r="16" spans="1:24" ht="21" customHeight="1" x14ac:dyDescent="0.25">
      <c r="A16" s="244" t="s">
        <v>292</v>
      </c>
      <c r="B16" s="244"/>
      <c r="C16" s="244"/>
      <c r="D16" s="244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</row>
    <row r="17" spans="1:24" ht="47.25" x14ac:dyDescent="0.25">
      <c r="A17" s="91"/>
      <c r="B17" s="91"/>
      <c r="C17" s="91"/>
      <c r="D17" s="91"/>
      <c r="E17" s="91"/>
      <c r="F17" s="91"/>
      <c r="G17" s="91"/>
      <c r="H17" s="78" t="s">
        <v>307</v>
      </c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</row>
    <row r="18" spans="1:24" ht="21" customHeight="1" x14ac:dyDescent="0.25">
      <c r="A18" s="91"/>
      <c r="B18" s="91"/>
      <c r="C18" s="91"/>
      <c r="D18" s="91"/>
      <c r="E18" s="91"/>
      <c r="F18" s="91"/>
      <c r="G18" s="91"/>
      <c r="H18" s="80" t="s">
        <v>309</v>
      </c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</row>
    <row r="19" spans="1:24" ht="21" customHeight="1" x14ac:dyDescent="0.25">
      <c r="A19" s="91"/>
      <c r="B19" s="91"/>
      <c r="C19" s="91"/>
      <c r="D19" s="91"/>
      <c r="E19" s="91"/>
      <c r="F19" s="91"/>
      <c r="G19" s="91"/>
      <c r="H19" s="91"/>
      <c r="I19" s="91"/>
      <c r="J19" s="78"/>
      <c r="K19" s="82"/>
      <c r="L19" s="83"/>
      <c r="M19" s="82"/>
      <c r="N19" s="82"/>
      <c r="O19" s="83"/>
      <c r="P19" s="82"/>
      <c r="Q19" s="82"/>
      <c r="R19" s="83"/>
      <c r="S19" s="82"/>
      <c r="T19" s="82"/>
      <c r="U19" s="83"/>
      <c r="V19" s="82"/>
      <c r="W19" s="82"/>
      <c r="X19" s="83"/>
    </row>
    <row r="20" spans="1:24" ht="15.75" x14ac:dyDescent="0.25">
      <c r="A20" s="218" t="s">
        <v>293</v>
      </c>
      <c r="B20" s="218"/>
      <c r="C20" s="218"/>
      <c r="D20" s="218"/>
      <c r="E20" s="218"/>
      <c r="F20" s="218"/>
      <c r="G20" s="218"/>
      <c r="H20" s="218"/>
      <c r="I20" s="91"/>
      <c r="J20" s="78"/>
      <c r="K20" s="82"/>
      <c r="L20" s="83"/>
      <c r="M20" s="82"/>
      <c r="N20" s="82"/>
      <c r="O20" s="83"/>
      <c r="P20" s="82"/>
      <c r="Q20" s="82"/>
      <c r="R20" s="83"/>
      <c r="S20" s="82"/>
      <c r="T20" s="82"/>
      <c r="U20" s="83"/>
      <c r="V20" s="82"/>
      <c r="W20" s="82"/>
      <c r="X20" s="83"/>
    </row>
    <row r="21" spans="1:24" ht="21" customHeight="1" x14ac:dyDescent="0.25">
      <c r="A21" s="218"/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8"/>
      <c r="X21" s="218"/>
    </row>
    <row r="22" spans="1:24" ht="21" customHeight="1" x14ac:dyDescent="0.25">
      <c r="A22" s="258" t="s">
        <v>308</v>
      </c>
      <c r="B22" s="258"/>
      <c r="C22" s="258"/>
      <c r="D22" s="258"/>
      <c r="E22" s="258"/>
      <c r="F22" s="258"/>
      <c r="G22" s="258"/>
      <c r="H22" s="258"/>
      <c r="I22" s="258"/>
      <c r="J22" s="258"/>
      <c r="K22" s="258"/>
      <c r="L22" s="258"/>
      <c r="M22" s="258"/>
      <c r="N22" s="258"/>
      <c r="O22" s="258"/>
      <c r="P22" s="258"/>
      <c r="Q22" s="258"/>
      <c r="R22" s="258"/>
      <c r="S22" s="258"/>
      <c r="T22" s="258"/>
      <c r="U22" s="258"/>
      <c r="V22" s="258"/>
      <c r="W22" s="258"/>
      <c r="X22" s="258"/>
    </row>
    <row r="23" spans="1:24" ht="21" customHeight="1" x14ac:dyDescent="0.25">
      <c r="A23" s="91"/>
      <c r="B23" s="91"/>
      <c r="C23" s="91"/>
      <c r="D23" s="91"/>
      <c r="E23" s="91"/>
      <c r="F23" s="91"/>
      <c r="G23" s="91"/>
      <c r="H23" s="80" t="s">
        <v>311</v>
      </c>
      <c r="I23" s="91"/>
      <c r="J23" s="78"/>
      <c r="K23" s="82"/>
      <c r="L23" s="83"/>
      <c r="M23" s="82"/>
      <c r="N23" s="82"/>
      <c r="O23" s="83"/>
      <c r="P23" s="82"/>
      <c r="Q23" s="82"/>
      <c r="R23" s="83"/>
      <c r="S23" s="82"/>
      <c r="T23" s="82"/>
      <c r="U23" s="83"/>
      <c r="V23" s="82"/>
      <c r="W23" s="82"/>
      <c r="X23" s="83"/>
    </row>
    <row r="24" spans="1:24" ht="21" customHeight="1" x14ac:dyDescent="0.25">
      <c r="A24" s="218" t="s">
        <v>310</v>
      </c>
      <c r="B24" s="218"/>
      <c r="C24" s="218"/>
      <c r="D24" s="218"/>
      <c r="E24" s="218"/>
      <c r="F24" s="218"/>
      <c r="G24" s="218"/>
      <c r="H24" s="218"/>
      <c r="I24" s="91"/>
      <c r="J24" s="78"/>
      <c r="K24" s="82"/>
      <c r="L24" s="83"/>
      <c r="M24" s="82"/>
      <c r="N24" s="82"/>
      <c r="O24" s="83"/>
      <c r="P24" s="82"/>
      <c r="Q24" s="82"/>
      <c r="R24" s="83"/>
      <c r="S24" s="82"/>
      <c r="T24" s="82"/>
      <c r="U24" s="83"/>
      <c r="V24" s="82"/>
      <c r="W24" s="82"/>
      <c r="X24" s="83"/>
    </row>
    <row r="25" spans="1:24" ht="32.25" customHeight="1" x14ac:dyDescent="0.25">
      <c r="A25" s="244" t="s">
        <v>281</v>
      </c>
      <c r="B25" s="244"/>
      <c r="C25" s="244"/>
      <c r="D25" s="244"/>
      <c r="E25" s="244"/>
      <c r="F25" s="244"/>
      <c r="G25" s="244"/>
      <c r="H25" s="244"/>
      <c r="I25" s="91"/>
      <c r="J25" s="78"/>
      <c r="K25" s="82"/>
      <c r="L25" s="83"/>
      <c r="M25" s="82"/>
      <c r="N25" s="82"/>
      <c r="O25" s="83"/>
      <c r="P25" s="82"/>
      <c r="Q25" s="82"/>
      <c r="R25" s="83"/>
      <c r="S25" s="82"/>
      <c r="T25" s="82"/>
      <c r="U25" s="83"/>
      <c r="V25" s="82"/>
      <c r="W25" s="82"/>
      <c r="X25" s="83"/>
    </row>
    <row r="28" spans="1:24" x14ac:dyDescent="0.25">
      <c r="A28" s="198" t="s">
        <v>30</v>
      </c>
      <c r="B28" s="198"/>
      <c r="C28" s="198"/>
      <c r="D28" s="198"/>
      <c r="E28" s="198"/>
      <c r="F28" s="198"/>
      <c r="G28" s="198"/>
      <c r="H28" s="198"/>
      <c r="I28" s="56"/>
    </row>
    <row r="29" spans="1:24" x14ac:dyDescent="0.25">
      <c r="A29" s="198" t="s">
        <v>31</v>
      </c>
      <c r="B29" s="198"/>
      <c r="C29" s="198"/>
      <c r="D29" s="198"/>
      <c r="E29" s="198"/>
      <c r="F29" s="198"/>
      <c r="G29" s="198"/>
      <c r="H29" s="198"/>
      <c r="I29" s="56"/>
    </row>
    <row r="30" spans="1:24" s="57" customFormat="1" x14ac:dyDescent="0.25"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</sheetData>
  <mergeCells count="27">
    <mergeCell ref="A6:K6"/>
    <mergeCell ref="A1:X1"/>
    <mergeCell ref="A2:K2"/>
    <mergeCell ref="A3:K3"/>
    <mergeCell ref="A4:K4"/>
    <mergeCell ref="A5:K5"/>
    <mergeCell ref="A8:H9"/>
    <mergeCell ref="J8:L8"/>
    <mergeCell ref="M8:X8"/>
    <mergeCell ref="M9:O9"/>
    <mergeCell ref="P9:R9"/>
    <mergeCell ref="S9:U9"/>
    <mergeCell ref="V9:X9"/>
    <mergeCell ref="J9:J10"/>
    <mergeCell ref="K9:K10"/>
    <mergeCell ref="L9:L10"/>
    <mergeCell ref="I9:I10"/>
    <mergeCell ref="A28:H28"/>
    <mergeCell ref="A29:H29"/>
    <mergeCell ref="A22:X22"/>
    <mergeCell ref="A24:H24"/>
    <mergeCell ref="A11:X11"/>
    <mergeCell ref="A15:H15"/>
    <mergeCell ref="A16:X16"/>
    <mergeCell ref="A20:H20"/>
    <mergeCell ref="A21:X21"/>
    <mergeCell ref="A25:H25"/>
  </mergeCells>
  <pageMargins left="0.31496062992125984" right="0.31496062992125984" top="1.1417322834645669" bottom="0.74803149606299213" header="0.31496062992125984" footer="0.31496062992125984"/>
  <pageSetup paperSize="9" scale="4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workbookViewId="0">
      <selection activeCell="Q39" sqref="Q39"/>
    </sheetView>
  </sheetViews>
  <sheetFormatPr defaultRowHeight="15" x14ac:dyDescent="0.25"/>
  <cols>
    <col min="1" max="1" width="9.140625" style="5"/>
    <col min="2" max="2" width="13" style="6" customWidth="1"/>
    <col min="3" max="3" width="63.85546875" style="5" customWidth="1"/>
    <col min="4" max="16384" width="9.140625" style="5"/>
  </cols>
  <sheetData>
    <row r="1" spans="1:4" x14ac:dyDescent="0.25">
      <c r="B1" s="38"/>
      <c r="C1" s="37" t="s">
        <v>325</v>
      </c>
      <c r="D1" s="38"/>
    </row>
    <row r="2" spans="1:4" x14ac:dyDescent="0.25">
      <c r="A2" s="8"/>
      <c r="B2" s="8"/>
      <c r="C2" s="8"/>
      <c r="D2" s="8"/>
    </row>
    <row r="3" spans="1:4" ht="18.75" x14ac:dyDescent="0.3">
      <c r="A3" s="260" t="s">
        <v>129</v>
      </c>
      <c r="B3" s="260"/>
      <c r="C3" s="260"/>
      <c r="D3" s="260"/>
    </row>
    <row r="4" spans="1:4" x14ac:dyDescent="0.25">
      <c r="A4" s="7"/>
      <c r="B4" s="7"/>
      <c r="C4" s="7"/>
      <c r="D4" s="7"/>
    </row>
    <row r="5" spans="1:4" ht="15.75" x14ac:dyDescent="0.25">
      <c r="B5" s="87" t="s">
        <v>130</v>
      </c>
      <c r="C5" s="87" t="s">
        <v>131</v>
      </c>
    </row>
    <row r="6" spans="1:4" ht="15.75" x14ac:dyDescent="0.25">
      <c r="B6" s="87">
        <v>101</v>
      </c>
      <c r="C6" s="42" t="s">
        <v>108</v>
      </c>
    </row>
    <row r="7" spans="1:4" ht="15.75" x14ac:dyDescent="0.25">
      <c r="B7" s="87">
        <v>102</v>
      </c>
      <c r="C7" s="42" t="s">
        <v>109</v>
      </c>
    </row>
    <row r="8" spans="1:4" ht="15.75" x14ac:dyDescent="0.25">
      <c r="B8" s="87">
        <v>103</v>
      </c>
      <c r="C8" s="42" t="s">
        <v>110</v>
      </c>
    </row>
    <row r="9" spans="1:4" ht="15.75" x14ac:dyDescent="0.25">
      <c r="B9" s="87">
        <v>104</v>
      </c>
      <c r="C9" s="42" t="s">
        <v>207</v>
      </c>
    </row>
    <row r="10" spans="1:4" ht="15.75" x14ac:dyDescent="0.25">
      <c r="B10" s="87">
        <v>105</v>
      </c>
      <c r="C10" s="42" t="s">
        <v>111</v>
      </c>
    </row>
    <row r="11" spans="1:4" ht="15.75" x14ac:dyDescent="0.25">
      <c r="B11" s="87">
        <v>106</v>
      </c>
      <c r="C11" s="42" t="s">
        <v>112</v>
      </c>
    </row>
    <row r="12" spans="1:4" ht="15.75" x14ac:dyDescent="0.25">
      <c r="B12" s="87">
        <v>109</v>
      </c>
      <c r="C12" s="42" t="s">
        <v>296</v>
      </c>
    </row>
    <row r="13" spans="1:4" ht="15.75" x14ac:dyDescent="0.25">
      <c r="B13" s="87">
        <v>111</v>
      </c>
      <c r="C13" s="42" t="s">
        <v>297</v>
      </c>
    </row>
    <row r="14" spans="1:4" ht="15.75" x14ac:dyDescent="0.25">
      <c r="B14" s="87">
        <v>112</v>
      </c>
      <c r="C14" s="88" t="s">
        <v>298</v>
      </c>
    </row>
    <row r="15" spans="1:4" ht="15.75" x14ac:dyDescent="0.25">
      <c r="B15" s="87">
        <v>201</v>
      </c>
      <c r="C15" s="42" t="s">
        <v>115</v>
      </c>
    </row>
    <row r="16" spans="1:4" ht="15.75" x14ac:dyDescent="0.25">
      <c r="B16" s="87">
        <v>202</v>
      </c>
      <c r="C16" s="42" t="s">
        <v>299</v>
      </c>
    </row>
    <row r="17" spans="2:3" ht="15.75" x14ac:dyDescent="0.25">
      <c r="B17" s="87">
        <v>203</v>
      </c>
      <c r="C17" s="42" t="s">
        <v>116</v>
      </c>
    </row>
    <row r="18" spans="2:3" ht="15.75" x14ac:dyDescent="0.25">
      <c r="B18" s="87">
        <v>204</v>
      </c>
      <c r="C18" s="42" t="s">
        <v>117</v>
      </c>
    </row>
    <row r="19" spans="2:3" ht="15.75" x14ac:dyDescent="0.25">
      <c r="B19" s="87">
        <v>301</v>
      </c>
      <c r="C19" s="42" t="s">
        <v>118</v>
      </c>
    </row>
    <row r="20" spans="2:3" ht="15.75" x14ac:dyDescent="0.25">
      <c r="B20" s="87">
        <v>302</v>
      </c>
      <c r="C20" s="42" t="s">
        <v>119</v>
      </c>
    </row>
    <row r="21" spans="2:3" ht="15.75" x14ac:dyDescent="0.25">
      <c r="B21" s="87">
        <v>303</v>
      </c>
      <c r="C21" s="42" t="s">
        <v>120</v>
      </c>
    </row>
    <row r="22" spans="2:3" ht="15.75" hidden="1" x14ac:dyDescent="0.25">
      <c r="B22" s="87">
        <v>304</v>
      </c>
      <c r="C22" s="42" t="s">
        <v>121</v>
      </c>
    </row>
    <row r="23" spans="2:3" ht="15.75" x14ac:dyDescent="0.25">
      <c r="B23" s="87">
        <v>305</v>
      </c>
      <c r="C23" s="42" t="s">
        <v>122</v>
      </c>
    </row>
    <row r="24" spans="2:3" ht="15.75" x14ac:dyDescent="0.25">
      <c r="B24" s="87">
        <v>310</v>
      </c>
      <c r="C24" s="42" t="s">
        <v>123</v>
      </c>
    </row>
    <row r="25" spans="2:3" ht="15.75" x14ac:dyDescent="0.25">
      <c r="B25" s="87">
        <v>401</v>
      </c>
      <c r="C25" s="42" t="s">
        <v>208</v>
      </c>
    </row>
    <row r="26" spans="2:3" ht="15.75" x14ac:dyDescent="0.25">
      <c r="B26" s="87">
        <v>402</v>
      </c>
      <c r="C26" s="42" t="s">
        <v>124</v>
      </c>
    </row>
    <row r="27" spans="2:3" ht="15.75" x14ac:dyDescent="0.25">
      <c r="B27" s="87">
        <v>408</v>
      </c>
      <c r="C27" s="88" t="s">
        <v>113</v>
      </c>
    </row>
    <row r="28" spans="2:3" ht="15.75" x14ac:dyDescent="0.25">
      <c r="B28" s="87">
        <v>410</v>
      </c>
      <c r="C28" s="88" t="s">
        <v>114</v>
      </c>
    </row>
    <row r="29" spans="2:3" ht="15.75" x14ac:dyDescent="0.25">
      <c r="B29" s="87">
        <v>601</v>
      </c>
      <c r="C29" s="42" t="s">
        <v>125</v>
      </c>
    </row>
    <row r="30" spans="2:3" ht="15.75" x14ac:dyDescent="0.25">
      <c r="B30" s="87">
        <v>603</v>
      </c>
      <c r="C30" s="42" t="s">
        <v>209</v>
      </c>
    </row>
    <row r="31" spans="2:3" ht="15.75" x14ac:dyDescent="0.25">
      <c r="B31" s="87">
        <v>604</v>
      </c>
      <c r="C31" s="42" t="s">
        <v>126</v>
      </c>
    </row>
    <row r="32" spans="2:3" ht="15.75" x14ac:dyDescent="0.25">
      <c r="B32" s="87">
        <v>605</v>
      </c>
      <c r="C32" s="42" t="s">
        <v>127</v>
      </c>
    </row>
    <row r="33" spans="2:3" ht="15.75" x14ac:dyDescent="0.25">
      <c r="B33" s="87">
        <v>606</v>
      </c>
      <c r="C33" s="42" t="s">
        <v>128</v>
      </c>
    </row>
    <row r="34" spans="2:3" ht="15.75" hidden="1" x14ac:dyDescent="0.25">
      <c r="B34" s="87">
        <v>627</v>
      </c>
      <c r="C34" s="42" t="s">
        <v>189</v>
      </c>
    </row>
    <row r="35" spans="2:3" ht="15.75" x14ac:dyDescent="0.25">
      <c r="B35" s="87">
        <v>701</v>
      </c>
      <c r="C35" s="42" t="s">
        <v>190</v>
      </c>
    </row>
    <row r="36" spans="2:3" ht="15.75" x14ac:dyDescent="0.25">
      <c r="B36" s="87">
        <v>702</v>
      </c>
      <c r="C36" s="42" t="s">
        <v>191</v>
      </c>
    </row>
  </sheetData>
  <mergeCells count="1">
    <mergeCell ref="A3:D3"/>
  </mergeCells>
  <pageMargins left="0.7" right="0.7" top="0.75" bottom="0.75" header="0.3" footer="0.3"/>
  <pageSetup paperSize="9" scale="91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22"/>
  <sheetViews>
    <sheetView topLeftCell="L1" workbookViewId="0">
      <selection activeCell="L4" sqref="L4"/>
    </sheetView>
  </sheetViews>
  <sheetFormatPr defaultRowHeight="15" x14ac:dyDescent="0.25"/>
  <cols>
    <col min="1" max="1" width="5.5703125" style="10" customWidth="1"/>
    <col min="2" max="2" width="15.5703125" style="93" customWidth="1"/>
    <col min="3" max="3" width="7.28515625" style="10" customWidth="1"/>
    <col min="4" max="4" width="7.5703125" style="10" customWidth="1"/>
    <col min="5" max="5" width="9.140625" style="10" customWidth="1"/>
    <col min="6" max="6" width="7.28515625" style="10" customWidth="1"/>
    <col min="7" max="7" width="7.140625" style="10" customWidth="1"/>
    <col min="8" max="8" width="16.85546875" style="94" customWidth="1"/>
    <col min="9" max="9" width="12.140625" style="13" customWidth="1"/>
    <col min="10" max="10" width="14.85546875" style="94" customWidth="1"/>
    <col min="11" max="11" width="16" style="94" customWidth="1"/>
    <col min="12" max="12" width="7.28515625" style="95" customWidth="1"/>
    <col min="13" max="13" width="7" style="96" customWidth="1"/>
    <col min="14" max="14" width="10.7109375" style="11" customWidth="1"/>
    <col min="15" max="15" width="12.42578125" style="11" customWidth="1"/>
    <col min="16" max="16" width="10.85546875" style="11" customWidth="1"/>
    <col min="17" max="17" width="10.7109375" style="11" customWidth="1"/>
    <col min="18" max="18" width="10.42578125" style="11" customWidth="1"/>
    <col min="19" max="19" width="10.28515625" style="11" customWidth="1"/>
    <col min="20" max="20" width="9.7109375" style="11" customWidth="1"/>
    <col min="21" max="21" width="11.140625" style="11" bestFit="1" customWidth="1"/>
    <col min="22" max="22" width="9.42578125" style="11" bestFit="1" customWidth="1"/>
    <col min="23" max="23" width="10" style="11" customWidth="1"/>
    <col min="24" max="25" width="10" style="11" bestFit="1" customWidth="1"/>
    <col min="26" max="26" width="10.85546875" style="11" bestFit="1" customWidth="1"/>
    <col min="27" max="27" width="10.85546875" style="11" customWidth="1"/>
    <col min="28" max="28" width="7" style="11" customWidth="1"/>
    <col min="29" max="29" width="9.28515625" style="11" customWidth="1"/>
    <col min="30" max="30" width="6.42578125" style="11" customWidth="1"/>
    <col min="31" max="31" width="9" style="11" customWidth="1"/>
    <col min="32" max="33" width="11.85546875" style="11" customWidth="1"/>
    <col min="34" max="34" width="12.85546875" style="11" customWidth="1"/>
    <col min="35" max="35" width="9.42578125" style="11" bestFit="1" customWidth="1"/>
    <col min="36" max="36" width="10.85546875" style="11" customWidth="1"/>
    <col min="37" max="37" width="9.42578125" style="11" bestFit="1" customWidth="1"/>
    <col min="38" max="38" width="10.7109375" style="11" customWidth="1"/>
    <col min="39" max="39" width="10.28515625" style="11" bestFit="1" customWidth="1"/>
    <col min="40" max="40" width="10.28515625" style="11" customWidth="1"/>
    <col min="41" max="41" width="9.42578125" style="11" bestFit="1" customWidth="1"/>
    <col min="42" max="42" width="11" style="11" customWidth="1"/>
    <col min="43" max="43" width="9.42578125" style="11" bestFit="1" customWidth="1"/>
    <col min="44" max="44" width="11.140625" style="11" customWidth="1"/>
    <col min="45" max="45" width="9.42578125" style="11" bestFit="1" customWidth="1"/>
    <col min="46" max="46" width="10.7109375" style="11" customWidth="1"/>
    <col min="47" max="47" width="11.85546875" style="11" customWidth="1"/>
    <col min="48" max="48" width="11.7109375" style="12" customWidth="1"/>
    <col min="49" max="49" width="9" style="11" customWidth="1"/>
    <col min="50" max="50" width="12.28515625" style="11" customWidth="1"/>
    <col min="51" max="51" width="8.5703125" style="11" customWidth="1"/>
    <col min="52" max="52" width="9.85546875" style="12" customWidth="1"/>
    <col min="53" max="53" width="12.28515625" style="11" customWidth="1"/>
    <col min="54" max="54" width="13.42578125" style="12" customWidth="1"/>
    <col min="55" max="55" width="5.85546875" style="13" customWidth="1"/>
    <col min="56" max="16384" width="9.140625" style="13"/>
  </cols>
  <sheetData>
    <row r="1" spans="1:62" ht="33" customHeight="1" x14ac:dyDescent="0.25">
      <c r="AF1" s="25"/>
      <c r="AG1" s="25"/>
      <c r="AX1" s="90"/>
      <c r="AY1" s="90"/>
      <c r="AZ1" s="90"/>
      <c r="BA1" s="200" t="s">
        <v>336</v>
      </c>
      <c r="BB1" s="201"/>
      <c r="BC1" s="90"/>
      <c r="BD1" s="90"/>
      <c r="BE1" s="90"/>
      <c r="BF1" s="90"/>
      <c r="BG1" s="90"/>
      <c r="BH1" s="90"/>
      <c r="BI1" s="90"/>
      <c r="BJ1" s="90"/>
    </row>
    <row r="2" spans="1:62" s="14" customFormat="1" ht="31.5" customHeight="1" x14ac:dyDescent="0.25">
      <c r="A2" s="202" t="s">
        <v>335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Q2" s="203"/>
      <c r="AR2" s="203"/>
      <c r="AS2" s="203"/>
      <c r="AT2" s="203"/>
      <c r="AU2" s="203"/>
      <c r="AV2" s="203"/>
      <c r="AW2" s="203"/>
      <c r="AX2" s="203"/>
      <c r="AY2" s="203"/>
      <c r="AZ2" s="203"/>
      <c r="BA2" s="203"/>
      <c r="BB2" s="204"/>
    </row>
    <row r="3" spans="1:62" x14ac:dyDescent="0.25">
      <c r="B3" s="97"/>
      <c r="BB3" s="110"/>
    </row>
    <row r="4" spans="1:62" ht="30" x14ac:dyDescent="0.25">
      <c r="B4" s="98" t="s">
        <v>210</v>
      </c>
      <c r="R4" s="19">
        <v>3.6</v>
      </c>
      <c r="AB4" s="19">
        <v>70</v>
      </c>
      <c r="AD4" s="19">
        <v>50</v>
      </c>
      <c r="AI4" s="19">
        <v>5.5</v>
      </c>
      <c r="AM4" s="19">
        <v>2.5</v>
      </c>
      <c r="AQ4" s="19">
        <v>1</v>
      </c>
      <c r="BB4" s="111"/>
    </row>
    <row r="5" spans="1:62" s="15" customFormat="1" ht="126" customHeight="1" x14ac:dyDescent="0.25">
      <c r="A5" s="205" t="s">
        <v>211</v>
      </c>
      <c r="B5" s="205" t="s">
        <v>212</v>
      </c>
      <c r="C5" s="205" t="s">
        <v>213</v>
      </c>
      <c r="D5" s="205" t="s">
        <v>214</v>
      </c>
      <c r="E5" s="205" t="s">
        <v>1</v>
      </c>
      <c r="F5" s="205" t="s">
        <v>2</v>
      </c>
      <c r="G5" s="205" t="s">
        <v>4</v>
      </c>
      <c r="H5" s="205" t="s">
        <v>215</v>
      </c>
      <c r="I5" s="205" t="s">
        <v>216</v>
      </c>
      <c r="J5" s="205" t="s">
        <v>217</v>
      </c>
      <c r="K5" s="205" t="s">
        <v>218</v>
      </c>
      <c r="L5" s="206" t="s">
        <v>219</v>
      </c>
      <c r="M5" s="206"/>
      <c r="N5" s="199" t="s">
        <v>220</v>
      </c>
      <c r="O5" s="199" t="s">
        <v>221</v>
      </c>
      <c r="P5" s="207" t="s">
        <v>222</v>
      </c>
      <c r="Q5" s="207"/>
      <c r="R5" s="207" t="s">
        <v>223</v>
      </c>
      <c r="S5" s="207"/>
      <c r="T5" s="207" t="s">
        <v>224</v>
      </c>
      <c r="U5" s="207"/>
      <c r="V5" s="207" t="s">
        <v>225</v>
      </c>
      <c r="W5" s="207"/>
      <c r="X5" s="207" t="s">
        <v>226</v>
      </c>
      <c r="Y5" s="207"/>
      <c r="Z5" s="207" t="s">
        <v>227</v>
      </c>
      <c r="AA5" s="207"/>
      <c r="AB5" s="207" t="s">
        <v>228</v>
      </c>
      <c r="AC5" s="207"/>
      <c r="AD5" s="207" t="s">
        <v>229</v>
      </c>
      <c r="AE5" s="207"/>
      <c r="AF5" s="199" t="s">
        <v>230</v>
      </c>
      <c r="AG5" s="153" t="s">
        <v>429</v>
      </c>
      <c r="AH5" s="199" t="s">
        <v>231</v>
      </c>
      <c r="AI5" s="207" t="s">
        <v>232</v>
      </c>
      <c r="AJ5" s="207"/>
      <c r="AK5" s="207" t="s">
        <v>233</v>
      </c>
      <c r="AL5" s="207"/>
      <c r="AM5" s="207" t="s">
        <v>234</v>
      </c>
      <c r="AN5" s="207"/>
      <c r="AO5" s="207" t="s">
        <v>235</v>
      </c>
      <c r="AP5" s="207"/>
      <c r="AQ5" s="207" t="s">
        <v>236</v>
      </c>
      <c r="AR5" s="207"/>
      <c r="AS5" s="207" t="s">
        <v>237</v>
      </c>
      <c r="AT5" s="207"/>
      <c r="AU5" s="199" t="s">
        <v>238</v>
      </c>
      <c r="AV5" s="208" t="s">
        <v>239</v>
      </c>
      <c r="AW5" s="207" t="s">
        <v>240</v>
      </c>
      <c r="AX5" s="207"/>
      <c r="AY5" s="207" t="s">
        <v>241</v>
      </c>
      <c r="AZ5" s="207"/>
      <c r="BA5" s="199" t="s">
        <v>242</v>
      </c>
      <c r="BB5" s="208" t="s">
        <v>243</v>
      </c>
    </row>
    <row r="6" spans="1:62" s="16" customFormat="1" ht="90" x14ac:dyDescent="0.25">
      <c r="A6" s="205"/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99" t="s">
        <v>244</v>
      </c>
      <c r="M6" s="100" t="s">
        <v>245</v>
      </c>
      <c r="N6" s="199"/>
      <c r="O6" s="199"/>
      <c r="P6" s="89" t="s">
        <v>246</v>
      </c>
      <c r="Q6" s="89" t="s">
        <v>247</v>
      </c>
      <c r="R6" s="89" t="s">
        <v>248</v>
      </c>
      <c r="S6" s="89" t="s">
        <v>247</v>
      </c>
      <c r="T6" s="89" t="s">
        <v>248</v>
      </c>
      <c r="U6" s="89" t="s">
        <v>247</v>
      </c>
      <c r="V6" s="89" t="s">
        <v>248</v>
      </c>
      <c r="W6" s="89" t="s">
        <v>247</v>
      </c>
      <c r="X6" s="89" t="s">
        <v>249</v>
      </c>
      <c r="Y6" s="89" t="s">
        <v>247</v>
      </c>
      <c r="Z6" s="89" t="s">
        <v>248</v>
      </c>
      <c r="AA6" s="89" t="s">
        <v>247</v>
      </c>
      <c r="AB6" s="89" t="s">
        <v>250</v>
      </c>
      <c r="AC6" s="89" t="s">
        <v>251</v>
      </c>
      <c r="AD6" s="89" t="s">
        <v>250</v>
      </c>
      <c r="AE6" s="89" t="s">
        <v>251</v>
      </c>
      <c r="AF6" s="199"/>
      <c r="AG6" s="153" t="s">
        <v>437</v>
      </c>
      <c r="AH6" s="199"/>
      <c r="AI6" s="89" t="s">
        <v>252</v>
      </c>
      <c r="AJ6" s="89" t="s">
        <v>251</v>
      </c>
      <c r="AK6" s="89" t="s">
        <v>252</v>
      </c>
      <c r="AL6" s="89" t="s">
        <v>251</v>
      </c>
      <c r="AM6" s="89" t="s">
        <v>328</v>
      </c>
      <c r="AN6" s="89" t="s">
        <v>251</v>
      </c>
      <c r="AO6" s="89" t="s">
        <v>329</v>
      </c>
      <c r="AP6" s="89" t="s">
        <v>247</v>
      </c>
      <c r="AQ6" s="89" t="s">
        <v>253</v>
      </c>
      <c r="AR6" s="89" t="s">
        <v>247</v>
      </c>
      <c r="AS6" s="89" t="s">
        <v>253</v>
      </c>
      <c r="AT6" s="89" t="s">
        <v>247</v>
      </c>
      <c r="AU6" s="199"/>
      <c r="AV6" s="208"/>
      <c r="AW6" s="89" t="s">
        <v>250</v>
      </c>
      <c r="AX6" s="89" t="s">
        <v>254</v>
      </c>
      <c r="AY6" s="89" t="s">
        <v>250</v>
      </c>
      <c r="AZ6" s="89" t="s">
        <v>255</v>
      </c>
      <c r="BA6" s="199"/>
      <c r="BB6" s="208"/>
    </row>
    <row r="7" spans="1:62" s="14" customFormat="1" x14ac:dyDescent="0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7">
        <v>13</v>
      </c>
      <c r="N7" s="17">
        <v>14</v>
      </c>
      <c r="O7" s="17">
        <v>15</v>
      </c>
      <c r="P7" s="17">
        <v>16</v>
      </c>
      <c r="Q7" s="17">
        <v>17</v>
      </c>
      <c r="R7" s="17">
        <v>18</v>
      </c>
      <c r="S7" s="17">
        <v>19</v>
      </c>
      <c r="T7" s="17">
        <v>20</v>
      </c>
      <c r="U7" s="17">
        <v>21</v>
      </c>
      <c r="V7" s="17">
        <v>22</v>
      </c>
      <c r="W7" s="17">
        <v>23</v>
      </c>
      <c r="X7" s="17">
        <v>24</v>
      </c>
      <c r="Y7" s="17">
        <v>25</v>
      </c>
      <c r="Z7" s="17">
        <v>26</v>
      </c>
      <c r="AA7" s="17">
        <v>27</v>
      </c>
      <c r="AB7" s="17">
        <v>28</v>
      </c>
      <c r="AC7" s="17">
        <v>29</v>
      </c>
      <c r="AD7" s="17">
        <v>30</v>
      </c>
      <c r="AE7" s="17">
        <v>31</v>
      </c>
      <c r="AF7" s="17">
        <v>32</v>
      </c>
      <c r="AG7" s="17">
        <v>33</v>
      </c>
      <c r="AH7" s="17">
        <v>34</v>
      </c>
      <c r="AI7" s="17">
        <v>35</v>
      </c>
      <c r="AJ7" s="17">
        <v>36</v>
      </c>
      <c r="AK7" s="17">
        <v>37</v>
      </c>
      <c r="AL7" s="17">
        <v>38</v>
      </c>
      <c r="AM7" s="17">
        <v>39</v>
      </c>
      <c r="AN7" s="17">
        <v>40</v>
      </c>
      <c r="AO7" s="17">
        <v>41</v>
      </c>
      <c r="AP7" s="17">
        <v>42</v>
      </c>
      <c r="AQ7" s="17">
        <v>43</v>
      </c>
      <c r="AR7" s="17">
        <v>44</v>
      </c>
      <c r="AS7" s="17">
        <v>45</v>
      </c>
      <c r="AT7" s="17">
        <v>46</v>
      </c>
      <c r="AU7" s="17">
        <v>47</v>
      </c>
      <c r="AV7" s="17">
        <v>48</v>
      </c>
      <c r="AW7" s="17">
        <v>49</v>
      </c>
      <c r="AX7" s="17">
        <v>50</v>
      </c>
      <c r="AY7" s="17">
        <v>51</v>
      </c>
      <c r="AZ7" s="17">
        <v>52</v>
      </c>
      <c r="BA7" s="17">
        <v>53</v>
      </c>
      <c r="BB7" s="17">
        <v>54</v>
      </c>
    </row>
    <row r="8" spans="1:62" s="14" customFormat="1" ht="31.5" customHeight="1" x14ac:dyDescent="0.25">
      <c r="A8" s="109" t="s">
        <v>256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</row>
    <row r="9" spans="1:62" ht="30" x14ac:dyDescent="0.25">
      <c r="A9" s="18"/>
      <c r="B9" s="101"/>
      <c r="C9" s="102" t="s">
        <v>257</v>
      </c>
      <c r="D9" s="102" t="s">
        <v>258</v>
      </c>
      <c r="E9" s="102" t="s">
        <v>259</v>
      </c>
      <c r="F9" s="102" t="s">
        <v>260</v>
      </c>
      <c r="G9" s="102" t="s">
        <v>261</v>
      </c>
      <c r="H9" s="103" t="s">
        <v>262</v>
      </c>
      <c r="I9" s="104" t="s">
        <v>263</v>
      </c>
      <c r="J9" s="103" t="s">
        <v>264</v>
      </c>
      <c r="K9" s="103" t="s">
        <v>265</v>
      </c>
      <c r="L9" s="105">
        <v>1</v>
      </c>
      <c r="M9" s="106">
        <v>1</v>
      </c>
      <c r="N9" s="107"/>
      <c r="O9" s="19">
        <f>N9*L9</f>
        <v>0</v>
      </c>
      <c r="P9" s="19"/>
      <c r="Q9" s="19">
        <f>P9/12</f>
        <v>0</v>
      </c>
      <c r="R9" s="19">
        <f>$R$4</f>
        <v>3.6</v>
      </c>
      <c r="S9" s="19">
        <f>N9*R9/12</f>
        <v>0</v>
      </c>
      <c r="T9" s="19">
        <v>22</v>
      </c>
      <c r="U9" s="19">
        <f>T9*N9/12</f>
        <v>0</v>
      </c>
      <c r="V9" s="19"/>
      <c r="W9" s="19">
        <f>V9*N9/12</f>
        <v>0</v>
      </c>
      <c r="X9" s="19">
        <v>1190</v>
      </c>
      <c r="Y9" s="19">
        <f>X9</f>
        <v>1190</v>
      </c>
      <c r="Z9" s="19">
        <v>38.5</v>
      </c>
      <c r="AA9" s="19">
        <f>Z9*N9/12</f>
        <v>0</v>
      </c>
      <c r="AB9" s="19">
        <f>$AB$4</f>
        <v>70</v>
      </c>
      <c r="AC9" s="19">
        <f>(N9+Q9+S9+U9+W9+Y9+AA9)*AB9/100</f>
        <v>833</v>
      </c>
      <c r="AD9" s="19">
        <f>$AD$4</f>
        <v>50</v>
      </c>
      <c r="AE9" s="19">
        <f>(N9+Q9+S9+U9+W9+Y9+AA9)*AD9/100</f>
        <v>595</v>
      </c>
      <c r="AF9" s="19">
        <f>N9+Q9+S9+U9+W9+Y9+AA9+AC9+AE9</f>
        <v>2618</v>
      </c>
      <c r="AG9" s="19"/>
      <c r="AH9" s="19">
        <f>AF9*L9</f>
        <v>2618</v>
      </c>
      <c r="AI9" s="19">
        <f>$AI$4</f>
        <v>5.5</v>
      </c>
      <c r="AJ9" s="19">
        <f>ROUND(AF9*AI9,2)</f>
        <v>14399</v>
      </c>
      <c r="AK9" s="19">
        <f>$AI$4</f>
        <v>5.5</v>
      </c>
      <c r="AL9" s="19">
        <f>ROUND(AF9*AK9*L9,2)</f>
        <v>14399</v>
      </c>
      <c r="AM9" s="19">
        <f>$AM$4</f>
        <v>2.5</v>
      </c>
      <c r="AN9" s="19">
        <f>AF9*AM9</f>
        <v>6545</v>
      </c>
      <c r="AO9" s="19">
        <f>$AM$4</f>
        <v>2.5</v>
      </c>
      <c r="AP9" s="19">
        <f>AF9*AO9*L9</f>
        <v>6545</v>
      </c>
      <c r="AQ9" s="19">
        <f>$AQ$4</f>
        <v>1</v>
      </c>
      <c r="AR9" s="19">
        <f>AQ9*AF9</f>
        <v>2618</v>
      </c>
      <c r="AS9" s="19">
        <f>$AQ$4</f>
        <v>1</v>
      </c>
      <c r="AT9" s="19">
        <f>AS9*AF9*L9</f>
        <v>2618</v>
      </c>
      <c r="AU9" s="20">
        <f>(AF9*12)+AJ9+AN9+AR9</f>
        <v>54978</v>
      </c>
      <c r="AV9" s="21">
        <f>AU9*L9</f>
        <v>54978</v>
      </c>
      <c r="AW9" s="19">
        <f t="shared" ref="AW9:AW13" si="0">AX9/AU9*100</f>
        <v>30.200007275637532</v>
      </c>
      <c r="AX9" s="20">
        <f>ROUND((IF(AU9&lt;=815000,AU9*2.9%,815000*2.9%)+IF(AU9&lt;=1021000,AU9*22%,1021000*22%+(AU9-1021000)*10%)+AU9*(5.1%+0.2%)),2)</f>
        <v>16603.36</v>
      </c>
      <c r="AY9" s="19">
        <f t="shared" ref="AY9:AY13" si="1">AZ9/AV9*100</f>
        <v>30.200007275637532</v>
      </c>
      <c r="AZ9" s="21">
        <f>AX9*L9</f>
        <v>16603.36</v>
      </c>
      <c r="BA9" s="19">
        <f>AU9+AX9</f>
        <v>71581.36</v>
      </c>
      <c r="BB9" s="21">
        <f>AV9+AZ9</f>
        <v>71581.36</v>
      </c>
    </row>
    <row r="10" spans="1:62" x14ac:dyDescent="0.25">
      <c r="A10" s="18"/>
      <c r="B10" s="101"/>
      <c r="C10" s="102" t="s">
        <v>257</v>
      </c>
      <c r="D10" s="102" t="s">
        <v>258</v>
      </c>
      <c r="E10" s="102" t="s">
        <v>259</v>
      </c>
      <c r="F10" s="102" t="s">
        <v>260</v>
      </c>
      <c r="G10" s="102" t="s">
        <v>261</v>
      </c>
      <c r="H10" s="103"/>
      <c r="I10" s="104"/>
      <c r="J10" s="103"/>
      <c r="K10" s="103"/>
      <c r="L10" s="105"/>
      <c r="M10" s="106"/>
      <c r="N10" s="107"/>
      <c r="O10" s="19">
        <f>N10*L10</f>
        <v>0</v>
      </c>
      <c r="P10" s="19"/>
      <c r="Q10" s="19">
        <f>P10/12</f>
        <v>0</v>
      </c>
      <c r="R10" s="19"/>
      <c r="S10" s="19">
        <f>N10*R10/12</f>
        <v>0</v>
      </c>
      <c r="T10" s="19">
        <v>16</v>
      </c>
      <c r="U10" s="19">
        <f>T10*N10/12</f>
        <v>0</v>
      </c>
      <c r="V10" s="19"/>
      <c r="W10" s="19">
        <f>V10*N10/12</f>
        <v>0</v>
      </c>
      <c r="X10" s="19"/>
      <c r="Y10" s="19">
        <f>X10</f>
        <v>0</v>
      </c>
      <c r="Z10" s="19"/>
      <c r="AA10" s="19">
        <f>Z10*N10/12</f>
        <v>0</v>
      </c>
      <c r="AB10" s="19">
        <f>$AB$4</f>
        <v>70</v>
      </c>
      <c r="AC10" s="19">
        <f>(N10+Q10+S10+U10+W10+Y10+AA10)*AB10/100</f>
        <v>0</v>
      </c>
      <c r="AD10" s="19">
        <f>$AD$4</f>
        <v>50</v>
      </c>
      <c r="AE10" s="19">
        <f>(N10+Q10+S10+U10+W10+Y10+AA10)*AD10/100</f>
        <v>0</v>
      </c>
      <c r="AF10" s="19">
        <f>N10+Q10+S10+U10+W10+Y10+AA10+AC10+AE10</f>
        <v>0</v>
      </c>
      <c r="AG10" s="19"/>
      <c r="AH10" s="19">
        <f>AF10*L10</f>
        <v>0</v>
      </c>
      <c r="AI10" s="19">
        <f>$AI$4</f>
        <v>5.5</v>
      </c>
      <c r="AJ10" s="19">
        <f>ROUND(AF10*AI10,2)</f>
        <v>0</v>
      </c>
      <c r="AK10" s="19">
        <f>$AI$4</f>
        <v>5.5</v>
      </c>
      <c r="AL10" s="19">
        <f>ROUND(AF10*AK10*L10,2)</f>
        <v>0</v>
      </c>
      <c r="AM10" s="19">
        <f>$AM$4</f>
        <v>2.5</v>
      </c>
      <c r="AN10" s="19">
        <f>AF10*AM10</f>
        <v>0</v>
      </c>
      <c r="AO10" s="19">
        <f>$AM$4</f>
        <v>2.5</v>
      </c>
      <c r="AP10" s="19">
        <f>AF10*AO10*L10</f>
        <v>0</v>
      </c>
      <c r="AQ10" s="19">
        <f>$AQ$4</f>
        <v>1</v>
      </c>
      <c r="AR10" s="19">
        <f>AQ10*AF10</f>
        <v>0</v>
      </c>
      <c r="AS10" s="19">
        <f>$AQ$4</f>
        <v>1</v>
      </c>
      <c r="AT10" s="19">
        <f>AS10*AF10*L10</f>
        <v>0</v>
      </c>
      <c r="AU10" s="20">
        <f>(AF10*12)+AJ10+AN10+AR10</f>
        <v>0</v>
      </c>
      <c r="AV10" s="21">
        <f>AU10*L10</f>
        <v>0</v>
      </c>
      <c r="AW10" s="19" t="e">
        <f t="shared" si="0"/>
        <v>#DIV/0!</v>
      </c>
      <c r="AX10" s="20">
        <f t="shared" ref="AX10:AX13" si="2">ROUND((IF(AU10&lt;=815000,AU10*2.9%,815000*2.9%)+IF(AU10&lt;=1021000,AU10*22%,1021000*22%+(AU10-1021000)*10%)+AU10*(5.1%+0.2%)),2)</f>
        <v>0</v>
      </c>
      <c r="AY10" s="19" t="e">
        <f t="shared" si="1"/>
        <v>#DIV/0!</v>
      </c>
      <c r="AZ10" s="21">
        <f>AX10*L10</f>
        <v>0</v>
      </c>
      <c r="BA10" s="19">
        <f>AU10+AX10</f>
        <v>0</v>
      </c>
      <c r="BB10" s="21">
        <f>AV10+AZ10</f>
        <v>0</v>
      </c>
    </row>
    <row r="11" spans="1:62" x14ac:dyDescent="0.25">
      <c r="A11" s="18"/>
      <c r="B11" s="101"/>
      <c r="C11" s="102" t="s">
        <v>257</v>
      </c>
      <c r="D11" s="102" t="s">
        <v>258</v>
      </c>
      <c r="E11" s="102" t="s">
        <v>259</v>
      </c>
      <c r="F11" s="102" t="s">
        <v>260</v>
      </c>
      <c r="G11" s="102" t="s">
        <v>261</v>
      </c>
      <c r="H11" s="103"/>
      <c r="I11" s="104"/>
      <c r="J11" s="103"/>
      <c r="K11" s="103"/>
      <c r="L11" s="105"/>
      <c r="M11" s="106"/>
      <c r="N11" s="107"/>
      <c r="O11" s="19">
        <f>N11*L11</f>
        <v>0</v>
      </c>
      <c r="P11" s="19"/>
      <c r="Q11" s="19">
        <f>P11/12</f>
        <v>0</v>
      </c>
      <c r="R11" s="19"/>
      <c r="S11" s="19">
        <f>N11*R11/12</f>
        <v>0</v>
      </c>
      <c r="T11" s="19">
        <v>12</v>
      </c>
      <c r="U11" s="19">
        <f>T11*N11/12</f>
        <v>0</v>
      </c>
      <c r="V11" s="19"/>
      <c r="W11" s="19">
        <f>V11*N11/12</f>
        <v>0</v>
      </c>
      <c r="X11" s="19"/>
      <c r="Y11" s="19">
        <f>X11</f>
        <v>0</v>
      </c>
      <c r="Z11" s="19"/>
      <c r="AA11" s="19">
        <f>Z11*N11/12</f>
        <v>0</v>
      </c>
      <c r="AB11" s="19">
        <f>$AB$4</f>
        <v>70</v>
      </c>
      <c r="AC11" s="19">
        <f>(N11+Q11+S11+U11+W11+Y11+AA11)*AB11/100</f>
        <v>0</v>
      </c>
      <c r="AD11" s="19">
        <f>$AD$4</f>
        <v>50</v>
      </c>
      <c r="AE11" s="19">
        <f>(N11+Q11+S11+U11+W11+Y11+AA11)*AD11/100</f>
        <v>0</v>
      </c>
      <c r="AF11" s="19">
        <f>N11+Q11+S11+U11+W11+Y11+AA11+AC11+AE11</f>
        <v>0</v>
      </c>
      <c r="AG11" s="19"/>
      <c r="AH11" s="19">
        <f>AF11*L11</f>
        <v>0</v>
      </c>
      <c r="AI11" s="19">
        <f>$AI$4</f>
        <v>5.5</v>
      </c>
      <c r="AJ11" s="19">
        <f>ROUND(AF11*AI11,2)</f>
        <v>0</v>
      </c>
      <c r="AK11" s="19">
        <f>$AI$4</f>
        <v>5.5</v>
      </c>
      <c r="AL11" s="19">
        <f>ROUND(AF11*AK11*L11,2)</f>
        <v>0</v>
      </c>
      <c r="AM11" s="19">
        <f>$AM$4</f>
        <v>2.5</v>
      </c>
      <c r="AN11" s="19">
        <f>AF11*AM11</f>
        <v>0</v>
      </c>
      <c r="AO11" s="19">
        <f>$AM$4</f>
        <v>2.5</v>
      </c>
      <c r="AP11" s="19">
        <f>AF11*AO11*L11</f>
        <v>0</v>
      </c>
      <c r="AQ11" s="19">
        <f>$AQ$4</f>
        <v>1</v>
      </c>
      <c r="AR11" s="19">
        <f>AQ11*AF11</f>
        <v>0</v>
      </c>
      <c r="AS11" s="19">
        <f>$AQ$4</f>
        <v>1</v>
      </c>
      <c r="AT11" s="19">
        <f>AS11*AF11*L11</f>
        <v>0</v>
      </c>
      <c r="AU11" s="20">
        <f>(AF11*12)+AJ11+AN11+AR11</f>
        <v>0</v>
      </c>
      <c r="AV11" s="21">
        <f>AU11*L11</f>
        <v>0</v>
      </c>
      <c r="AW11" s="19" t="e">
        <f t="shared" si="0"/>
        <v>#DIV/0!</v>
      </c>
      <c r="AX11" s="20">
        <f t="shared" si="2"/>
        <v>0</v>
      </c>
      <c r="AY11" s="19" t="e">
        <f t="shared" si="1"/>
        <v>#DIV/0!</v>
      </c>
      <c r="AZ11" s="21">
        <f>AX11*L11</f>
        <v>0</v>
      </c>
      <c r="BA11" s="19">
        <f>AU11+AX11</f>
        <v>0</v>
      </c>
      <c r="BB11" s="21">
        <f>AV11+AZ11</f>
        <v>0</v>
      </c>
    </row>
    <row r="12" spans="1:62" x14ac:dyDescent="0.25">
      <c r="A12" s="18"/>
      <c r="B12" s="101"/>
      <c r="C12" s="102" t="s">
        <v>257</v>
      </c>
      <c r="D12" s="102" t="s">
        <v>258</v>
      </c>
      <c r="E12" s="102" t="s">
        <v>259</v>
      </c>
      <c r="F12" s="102" t="s">
        <v>260</v>
      </c>
      <c r="G12" s="102" t="s">
        <v>261</v>
      </c>
      <c r="H12" s="103"/>
      <c r="I12" s="104"/>
      <c r="J12" s="103"/>
      <c r="K12" s="103"/>
      <c r="L12" s="105"/>
      <c r="M12" s="106"/>
      <c r="N12" s="107"/>
      <c r="O12" s="19">
        <f>N12*L12</f>
        <v>0</v>
      </c>
      <c r="P12" s="19"/>
      <c r="Q12" s="19">
        <f>P12/12</f>
        <v>0</v>
      </c>
      <c r="R12" s="19"/>
      <c r="S12" s="19">
        <f>N12*R12/12</f>
        <v>0</v>
      </c>
      <c r="T12" s="19">
        <v>10</v>
      </c>
      <c r="U12" s="19">
        <f>T12*N12/12</f>
        <v>0</v>
      </c>
      <c r="V12" s="19"/>
      <c r="W12" s="19">
        <f>V12*N12/12</f>
        <v>0</v>
      </c>
      <c r="X12" s="19"/>
      <c r="Y12" s="19">
        <f>X12</f>
        <v>0</v>
      </c>
      <c r="Z12" s="19"/>
      <c r="AA12" s="19">
        <f>Z12*N12/12</f>
        <v>0</v>
      </c>
      <c r="AB12" s="19">
        <f>$AB$4</f>
        <v>70</v>
      </c>
      <c r="AC12" s="19">
        <f>(N12+Q12+S12+U12+W12+Y12+AA12)*AB12/100</f>
        <v>0</v>
      </c>
      <c r="AD12" s="19">
        <f>$AD$4</f>
        <v>50</v>
      </c>
      <c r="AE12" s="19">
        <f>(N12+Q12+S12+U12+W12+Y12+AA12)*AD12/100</f>
        <v>0</v>
      </c>
      <c r="AF12" s="19">
        <f>N12+Q12+S12+U12+W12+Y12+AA12+AC12+AE12</f>
        <v>0</v>
      </c>
      <c r="AG12" s="19"/>
      <c r="AH12" s="19">
        <f>AF12*L12</f>
        <v>0</v>
      </c>
      <c r="AI12" s="19">
        <f>$AI$4</f>
        <v>5.5</v>
      </c>
      <c r="AJ12" s="19">
        <f>ROUND(AF12*AI12,2)</f>
        <v>0</v>
      </c>
      <c r="AK12" s="19">
        <f>$AI$4</f>
        <v>5.5</v>
      </c>
      <c r="AL12" s="19">
        <f>ROUND(AF12*AK12*L12,2)</f>
        <v>0</v>
      </c>
      <c r="AM12" s="19">
        <f>$AM$4</f>
        <v>2.5</v>
      </c>
      <c r="AN12" s="19">
        <f>AF12*AM12</f>
        <v>0</v>
      </c>
      <c r="AO12" s="19">
        <f>$AM$4</f>
        <v>2.5</v>
      </c>
      <c r="AP12" s="19">
        <f>AF12*AO12*L12</f>
        <v>0</v>
      </c>
      <c r="AQ12" s="19">
        <f>$AQ$4</f>
        <v>1</v>
      </c>
      <c r="AR12" s="19">
        <f>AQ12*AF12</f>
        <v>0</v>
      </c>
      <c r="AS12" s="19">
        <f>$AQ$4</f>
        <v>1</v>
      </c>
      <c r="AT12" s="19">
        <f>AS12*AF12*L12</f>
        <v>0</v>
      </c>
      <c r="AU12" s="20">
        <f>(AF12*12)+AJ12+AN12+AR12</f>
        <v>0</v>
      </c>
      <c r="AV12" s="21">
        <f>AU12*L12</f>
        <v>0</v>
      </c>
      <c r="AW12" s="19" t="e">
        <f t="shared" si="0"/>
        <v>#DIV/0!</v>
      </c>
      <c r="AX12" s="20">
        <f t="shared" si="2"/>
        <v>0</v>
      </c>
      <c r="AY12" s="19" t="e">
        <f t="shared" si="1"/>
        <v>#DIV/0!</v>
      </c>
      <c r="AZ12" s="21">
        <f>AX12*L12</f>
        <v>0</v>
      </c>
      <c r="BA12" s="19">
        <f>AU12+AX12</f>
        <v>0</v>
      </c>
      <c r="BB12" s="21">
        <f>AV12+AZ12</f>
        <v>0</v>
      </c>
    </row>
    <row r="13" spans="1:62" x14ac:dyDescent="0.25">
      <c r="A13" s="18"/>
      <c r="B13" s="101"/>
      <c r="C13" s="102" t="s">
        <v>257</v>
      </c>
      <c r="D13" s="102" t="s">
        <v>258</v>
      </c>
      <c r="E13" s="102" t="s">
        <v>259</v>
      </c>
      <c r="F13" s="102" t="s">
        <v>260</v>
      </c>
      <c r="G13" s="102" t="s">
        <v>261</v>
      </c>
      <c r="H13" s="103"/>
      <c r="I13" s="104"/>
      <c r="J13" s="103"/>
      <c r="K13" s="103"/>
      <c r="L13" s="105"/>
      <c r="M13" s="106"/>
      <c r="N13" s="107"/>
      <c r="O13" s="19">
        <f>N13*L13</f>
        <v>0</v>
      </c>
      <c r="P13" s="19"/>
      <c r="Q13" s="19">
        <f>P13/12</f>
        <v>0</v>
      </c>
      <c r="R13" s="19"/>
      <c r="S13" s="19">
        <f>N13*R13/12</f>
        <v>0</v>
      </c>
      <c r="T13" s="19">
        <v>10</v>
      </c>
      <c r="U13" s="19">
        <f>T13*N13/12</f>
        <v>0</v>
      </c>
      <c r="V13" s="19"/>
      <c r="W13" s="19">
        <f>V13*N13/12</f>
        <v>0</v>
      </c>
      <c r="X13" s="19"/>
      <c r="Y13" s="19">
        <f>X13</f>
        <v>0</v>
      </c>
      <c r="Z13" s="19"/>
      <c r="AA13" s="19">
        <f>Z13*N13/12</f>
        <v>0</v>
      </c>
      <c r="AB13" s="19">
        <f>$AB$4</f>
        <v>70</v>
      </c>
      <c r="AC13" s="19">
        <f>(N13+Q13+S13+U13+W13+Y13+AA13)*AB13/100</f>
        <v>0</v>
      </c>
      <c r="AD13" s="19">
        <f>$AD$4</f>
        <v>50</v>
      </c>
      <c r="AE13" s="19">
        <f>(N13+Q13+S13+U13+W13+Y13+AA13)*AD13/100</f>
        <v>0</v>
      </c>
      <c r="AF13" s="19">
        <f>N13+Q13+S13+U13+W13+Y13+AA13+AC13+AE13</f>
        <v>0</v>
      </c>
      <c r="AG13" s="19"/>
      <c r="AH13" s="19">
        <f>AF13*L13</f>
        <v>0</v>
      </c>
      <c r="AI13" s="19">
        <f>$AI$4</f>
        <v>5.5</v>
      </c>
      <c r="AJ13" s="19">
        <f>ROUND(AF13*AI13,2)</f>
        <v>0</v>
      </c>
      <c r="AK13" s="19">
        <f>$AI$4</f>
        <v>5.5</v>
      </c>
      <c r="AL13" s="19">
        <f>ROUND(AF13*AK13*L13,2)</f>
        <v>0</v>
      </c>
      <c r="AM13" s="19">
        <f>$AM$4</f>
        <v>2.5</v>
      </c>
      <c r="AN13" s="19">
        <f>AF13*AM13</f>
        <v>0</v>
      </c>
      <c r="AO13" s="19">
        <f>$AM$4</f>
        <v>2.5</v>
      </c>
      <c r="AP13" s="19">
        <f>AF13*AO13*L13</f>
        <v>0</v>
      </c>
      <c r="AQ13" s="19">
        <f>$AQ$4</f>
        <v>1</v>
      </c>
      <c r="AR13" s="19">
        <f>AQ13*AF13</f>
        <v>0</v>
      </c>
      <c r="AS13" s="19">
        <f>$AQ$4</f>
        <v>1</v>
      </c>
      <c r="AT13" s="19">
        <f>AS13*AF13*L13</f>
        <v>0</v>
      </c>
      <c r="AU13" s="20">
        <f>(AF13*12)+AJ13+AN13+AR13</f>
        <v>0</v>
      </c>
      <c r="AV13" s="21">
        <f>AU13*L13</f>
        <v>0</v>
      </c>
      <c r="AW13" s="19" t="e">
        <f t="shared" si="0"/>
        <v>#DIV/0!</v>
      </c>
      <c r="AX13" s="20">
        <f t="shared" si="2"/>
        <v>0</v>
      </c>
      <c r="AY13" s="19" t="e">
        <f t="shared" si="1"/>
        <v>#DIV/0!</v>
      </c>
      <c r="AZ13" s="21">
        <f>AX13*L13</f>
        <v>0</v>
      </c>
      <c r="BA13" s="19">
        <f>AU13+AX13</f>
        <v>0</v>
      </c>
      <c r="BB13" s="21">
        <f>AV13+AZ13</f>
        <v>0</v>
      </c>
    </row>
    <row r="14" spans="1:62" s="24" customFormat="1" ht="43.5" customHeight="1" x14ac:dyDescent="0.25">
      <c r="A14" s="22"/>
      <c r="B14" s="209" t="s">
        <v>266</v>
      </c>
      <c r="C14" s="209"/>
      <c r="D14" s="209"/>
      <c r="E14" s="209"/>
      <c r="F14" s="209"/>
      <c r="G14" s="209"/>
      <c r="H14" s="209"/>
      <c r="I14" s="209"/>
      <c r="J14" s="209"/>
      <c r="K14" s="209"/>
      <c r="L14" s="23">
        <f t="shared" ref="L14:BB14" si="3">SUM(L9:L13)</f>
        <v>1</v>
      </c>
      <c r="M14" s="23">
        <f t="shared" si="3"/>
        <v>1</v>
      </c>
      <c r="N14" s="23">
        <f t="shared" si="3"/>
        <v>0</v>
      </c>
      <c r="O14" s="23">
        <f t="shared" si="3"/>
        <v>0</v>
      </c>
      <c r="P14" s="23">
        <f t="shared" si="3"/>
        <v>0</v>
      </c>
      <c r="Q14" s="23">
        <f t="shared" si="3"/>
        <v>0</v>
      </c>
      <c r="R14" s="23">
        <f t="shared" si="3"/>
        <v>3.6</v>
      </c>
      <c r="S14" s="23">
        <f t="shared" si="3"/>
        <v>0</v>
      </c>
      <c r="T14" s="23">
        <f t="shared" si="3"/>
        <v>70</v>
      </c>
      <c r="U14" s="23">
        <f t="shared" si="3"/>
        <v>0</v>
      </c>
      <c r="V14" s="23">
        <f t="shared" si="3"/>
        <v>0</v>
      </c>
      <c r="W14" s="23">
        <f t="shared" si="3"/>
        <v>0</v>
      </c>
      <c r="X14" s="23">
        <f t="shared" si="3"/>
        <v>1190</v>
      </c>
      <c r="Y14" s="23">
        <f t="shared" si="3"/>
        <v>1190</v>
      </c>
      <c r="Z14" s="23">
        <f t="shared" si="3"/>
        <v>38.5</v>
      </c>
      <c r="AA14" s="23">
        <f t="shared" si="3"/>
        <v>0</v>
      </c>
      <c r="AB14" s="23">
        <f t="shared" si="3"/>
        <v>350</v>
      </c>
      <c r="AC14" s="23">
        <f t="shared" si="3"/>
        <v>833</v>
      </c>
      <c r="AD14" s="23">
        <f t="shared" si="3"/>
        <v>250</v>
      </c>
      <c r="AE14" s="23">
        <f t="shared" si="3"/>
        <v>595</v>
      </c>
      <c r="AF14" s="23">
        <f t="shared" si="3"/>
        <v>2618</v>
      </c>
      <c r="AG14" s="23"/>
      <c r="AH14" s="23">
        <f t="shared" si="3"/>
        <v>2618</v>
      </c>
      <c r="AI14" s="23">
        <f t="shared" si="3"/>
        <v>27.5</v>
      </c>
      <c r="AJ14" s="23">
        <f t="shared" si="3"/>
        <v>14399</v>
      </c>
      <c r="AK14" s="23">
        <f t="shared" si="3"/>
        <v>27.5</v>
      </c>
      <c r="AL14" s="23">
        <f t="shared" si="3"/>
        <v>14399</v>
      </c>
      <c r="AM14" s="23">
        <f t="shared" si="3"/>
        <v>12.5</v>
      </c>
      <c r="AN14" s="23">
        <f t="shared" si="3"/>
        <v>6545</v>
      </c>
      <c r="AO14" s="23">
        <f t="shared" si="3"/>
        <v>12.5</v>
      </c>
      <c r="AP14" s="23">
        <f t="shared" si="3"/>
        <v>6545</v>
      </c>
      <c r="AQ14" s="23">
        <f t="shared" si="3"/>
        <v>5</v>
      </c>
      <c r="AR14" s="23">
        <f t="shared" si="3"/>
        <v>2618</v>
      </c>
      <c r="AS14" s="23">
        <f t="shared" si="3"/>
        <v>5</v>
      </c>
      <c r="AT14" s="23">
        <f t="shared" si="3"/>
        <v>2618</v>
      </c>
      <c r="AU14" s="23">
        <f t="shared" si="3"/>
        <v>54978</v>
      </c>
      <c r="AV14" s="23">
        <f t="shared" si="3"/>
        <v>54978</v>
      </c>
      <c r="AW14" s="23" t="e">
        <f t="shared" si="3"/>
        <v>#DIV/0!</v>
      </c>
      <c r="AX14" s="23">
        <f t="shared" si="3"/>
        <v>16603.36</v>
      </c>
      <c r="AY14" s="23" t="e">
        <f t="shared" si="3"/>
        <v>#DIV/0!</v>
      </c>
      <c r="AZ14" s="23">
        <f t="shared" si="3"/>
        <v>16603.36</v>
      </c>
      <c r="BA14" s="23">
        <f t="shared" si="3"/>
        <v>71581.36</v>
      </c>
      <c r="BB14" s="23">
        <f t="shared" si="3"/>
        <v>71581.36</v>
      </c>
    </row>
    <row r="17" spans="2:9" ht="18.75" x14ac:dyDescent="0.3">
      <c r="B17" s="108" t="s">
        <v>267</v>
      </c>
    </row>
    <row r="18" spans="2:9" ht="18.75" x14ac:dyDescent="0.3">
      <c r="B18" s="108" t="s">
        <v>268</v>
      </c>
    </row>
    <row r="21" spans="2:9" ht="15" customHeight="1" x14ac:dyDescent="0.25">
      <c r="B21" s="198" t="s">
        <v>30</v>
      </c>
      <c r="C21" s="198"/>
      <c r="D21" s="198"/>
      <c r="E21" s="198"/>
      <c r="F21" s="198"/>
      <c r="G21" s="198"/>
      <c r="H21" s="198"/>
      <c r="I21" s="198"/>
    </row>
    <row r="22" spans="2:9" x14ac:dyDescent="0.25">
      <c r="B22" s="198" t="s">
        <v>31</v>
      </c>
      <c r="C22" s="198"/>
      <c r="D22" s="198"/>
      <c r="E22" s="198"/>
      <c r="F22" s="198"/>
      <c r="G22" s="198"/>
      <c r="H22" s="198"/>
      <c r="I22" s="198"/>
    </row>
  </sheetData>
  <protectedRanges>
    <protectedRange sqref="B3:N6 B8:N1809 B7 D7 F7 H7 J7 L7 N7 P7 R7 T7 V7 X7 Z7 AB7 AD7 AF7 AH7 AJ7 AL7 AN7 AP7 AR7 AT7 AV7 AX7 AZ7 BB7" name="Диапазон1"/>
    <protectedRange sqref="P6 P8:P1326" name="Диапазон2"/>
    <protectedRange sqref="T6 T8:T2459" name="Диапазон3"/>
    <protectedRange sqref="V6 V8:V1911" name="Диапазон4"/>
    <protectedRange sqref="X6 X8:X3222" name="Диапазон5"/>
    <protectedRange sqref="Z6 Z8:Z2166" name="Диапазон6"/>
  </protectedRanges>
  <mergeCells count="41">
    <mergeCell ref="AW5:AX5"/>
    <mergeCell ref="AY5:AZ5"/>
    <mergeCell ref="BA5:BA6"/>
    <mergeCell ref="BB5:BB6"/>
    <mergeCell ref="B14:K14"/>
    <mergeCell ref="AM5:AN5"/>
    <mergeCell ref="AO5:AP5"/>
    <mergeCell ref="AQ5:AR5"/>
    <mergeCell ref="AS5:AT5"/>
    <mergeCell ref="AU5:AU6"/>
    <mergeCell ref="AV5:AV6"/>
    <mergeCell ref="AB5:AC5"/>
    <mergeCell ref="AD5:AE5"/>
    <mergeCell ref="AF5:AF6"/>
    <mergeCell ref="AH5:AH6"/>
    <mergeCell ref="AI5:AJ5"/>
    <mergeCell ref="L5:M5"/>
    <mergeCell ref="N5:N6"/>
    <mergeCell ref="AK5:AL5"/>
    <mergeCell ref="P5:Q5"/>
    <mergeCell ref="R5:S5"/>
    <mergeCell ref="T5:U5"/>
    <mergeCell ref="V5:W5"/>
    <mergeCell ref="X5:Y5"/>
    <mergeCell ref="Z5:AA5"/>
    <mergeCell ref="B21:I21"/>
    <mergeCell ref="B22:I22"/>
    <mergeCell ref="O5:O6"/>
    <mergeCell ref="BA1:BB1"/>
    <mergeCell ref="A2:BB2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</mergeCells>
  <pageMargins left="0" right="0" top="1.1417322834645669" bottom="0.74803149606299213" header="0" footer="0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25"/>
  <sheetViews>
    <sheetView topLeftCell="S1" workbookViewId="0">
      <selection activeCell="U27" sqref="U27"/>
    </sheetView>
  </sheetViews>
  <sheetFormatPr defaultRowHeight="12" x14ac:dyDescent="0.2"/>
  <cols>
    <col min="1" max="1" width="24.140625" style="25" customWidth="1"/>
    <col min="2" max="2" width="10.5703125" style="25" customWidth="1"/>
    <col min="3" max="3" width="11.85546875" style="25" customWidth="1"/>
    <col min="4" max="4" width="7" style="25" customWidth="1"/>
    <col min="5" max="5" width="11.85546875" style="25" customWidth="1"/>
    <col min="6" max="6" width="5.140625" style="25" customWidth="1"/>
    <col min="7" max="7" width="13.5703125" style="25" customWidth="1"/>
    <col min="8" max="8" width="5.140625" style="25" customWidth="1"/>
    <col min="9" max="9" width="14.7109375" style="25" customWidth="1"/>
    <col min="10" max="10" width="6" style="25" customWidth="1"/>
    <col min="11" max="11" width="14.7109375" style="25" customWidth="1"/>
    <col min="12" max="12" width="6.28515625" style="25" customWidth="1"/>
    <col min="13" max="13" width="13.140625" style="25" customWidth="1"/>
    <col min="14" max="14" width="5.42578125" style="25" customWidth="1"/>
    <col min="15" max="15" width="13.42578125" style="25" customWidth="1"/>
    <col min="16" max="16" width="4.7109375" style="25" customWidth="1"/>
    <col min="17" max="17" width="12.140625" style="25" customWidth="1"/>
    <col min="18" max="18" width="5" style="25" customWidth="1"/>
    <col min="19" max="19" width="10.85546875" style="25" customWidth="1"/>
    <col min="20" max="20" width="15.28515625" style="25" customWidth="1"/>
    <col min="21" max="22" width="14.42578125" style="25" customWidth="1"/>
    <col min="23" max="24" width="13.5703125" style="25" customWidth="1"/>
    <col min="25" max="25" width="16" style="25" customWidth="1"/>
    <col min="26" max="27" width="15.7109375" style="26" customWidth="1"/>
    <col min="28" max="28" width="14.28515625" style="25" customWidth="1"/>
    <col min="29" max="29" width="6.28515625" style="25" customWidth="1"/>
    <col min="30" max="30" width="14.28515625" style="25" customWidth="1"/>
    <col min="31" max="31" width="5.140625" style="25" customWidth="1"/>
    <col min="32" max="33" width="15.140625" style="25" customWidth="1"/>
    <col min="34" max="34" width="15.85546875" style="25" customWidth="1"/>
    <col min="35" max="35" width="17" style="25" customWidth="1"/>
    <col min="36" max="16384" width="9.140625" style="25"/>
  </cols>
  <sheetData>
    <row r="1" spans="1:35" ht="23.25" customHeight="1" x14ac:dyDescent="0.2">
      <c r="AB1" s="155"/>
      <c r="AC1" s="155"/>
      <c r="AD1" s="155"/>
      <c r="AE1" s="122"/>
      <c r="AF1" s="210" t="s">
        <v>283</v>
      </c>
      <c r="AG1" s="210"/>
      <c r="AH1" s="211"/>
      <c r="AI1" s="123"/>
    </row>
    <row r="3" spans="1:35" ht="23.25" customHeight="1" x14ac:dyDescent="0.2">
      <c r="A3" s="212" t="s">
        <v>439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  <c r="Y3" s="212"/>
      <c r="Z3" s="212"/>
      <c r="AA3" s="212"/>
      <c r="AB3" s="212"/>
      <c r="AC3" s="212"/>
      <c r="AD3" s="212"/>
      <c r="AE3" s="212"/>
      <c r="AF3" s="212"/>
      <c r="AG3" s="212"/>
      <c r="AH3" s="212"/>
    </row>
    <row r="4" spans="1:35" x14ac:dyDescent="0.2">
      <c r="A4" s="212" t="s">
        <v>269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</row>
    <row r="5" spans="1:35" x14ac:dyDescent="0.2">
      <c r="A5" s="212" t="s">
        <v>270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</row>
    <row r="6" spans="1:35" x14ac:dyDescent="0.2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8"/>
      <c r="AA6" s="28"/>
      <c r="AB6" s="27"/>
      <c r="AC6" s="27"/>
      <c r="AD6" s="27"/>
      <c r="AE6" s="27"/>
      <c r="AF6" s="27"/>
      <c r="AG6" s="27"/>
    </row>
    <row r="7" spans="1:35" x14ac:dyDescent="0.2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9"/>
      <c r="AA7" s="30"/>
      <c r="AB7" s="27"/>
      <c r="AC7" s="27"/>
      <c r="AD7" s="27"/>
      <c r="AE7" s="27"/>
      <c r="AF7" s="27"/>
      <c r="AG7" s="27"/>
    </row>
    <row r="8" spans="1:35" ht="99.75" customHeight="1" x14ac:dyDescent="0.2">
      <c r="A8" s="213" t="s">
        <v>271</v>
      </c>
      <c r="B8" s="214" t="s">
        <v>272</v>
      </c>
      <c r="C8" s="214" t="s">
        <v>273</v>
      </c>
      <c r="D8" s="216" t="s">
        <v>274</v>
      </c>
      <c r="E8" s="213"/>
      <c r="F8" s="213" t="s">
        <v>472</v>
      </c>
      <c r="G8" s="213"/>
      <c r="H8" s="217" t="s">
        <v>275</v>
      </c>
      <c r="I8" s="216"/>
      <c r="J8" s="217" t="s">
        <v>441</v>
      </c>
      <c r="K8" s="216"/>
      <c r="L8" s="217" t="s">
        <v>438</v>
      </c>
      <c r="M8" s="216"/>
      <c r="N8" s="213" t="s">
        <v>440</v>
      </c>
      <c r="O8" s="213"/>
      <c r="P8" s="217" t="s">
        <v>276</v>
      </c>
      <c r="Q8" s="216"/>
      <c r="R8" s="213" t="s">
        <v>277</v>
      </c>
      <c r="S8" s="213"/>
      <c r="T8" s="112" t="s">
        <v>278</v>
      </c>
      <c r="U8" s="112" t="s">
        <v>430</v>
      </c>
      <c r="V8" s="112" t="s">
        <v>278</v>
      </c>
      <c r="W8" s="112" t="s">
        <v>326</v>
      </c>
      <c r="X8" s="112" t="s">
        <v>327</v>
      </c>
      <c r="Y8" s="112" t="s">
        <v>279</v>
      </c>
      <c r="Z8" s="113" t="s">
        <v>473</v>
      </c>
      <c r="AA8" s="112" t="s">
        <v>432</v>
      </c>
      <c r="AB8" s="112" t="s">
        <v>280</v>
      </c>
      <c r="AC8" s="213" t="s">
        <v>433</v>
      </c>
      <c r="AD8" s="213"/>
      <c r="AE8" s="213" t="s">
        <v>330</v>
      </c>
      <c r="AF8" s="213"/>
      <c r="AG8" s="154" t="s">
        <v>435</v>
      </c>
      <c r="AH8" s="112" t="s">
        <v>434</v>
      </c>
    </row>
    <row r="9" spans="1:35" ht="15" customHeight="1" x14ac:dyDescent="0.2">
      <c r="A9" s="213"/>
      <c r="B9" s="215"/>
      <c r="C9" s="215"/>
      <c r="D9" s="114" t="s">
        <v>250</v>
      </c>
      <c r="E9" s="114" t="s">
        <v>251</v>
      </c>
      <c r="F9" s="114" t="s">
        <v>250</v>
      </c>
      <c r="G9" s="114" t="s">
        <v>251</v>
      </c>
      <c r="H9" s="114" t="s">
        <v>250</v>
      </c>
      <c r="I9" s="114" t="s">
        <v>251</v>
      </c>
      <c r="J9" s="114" t="s">
        <v>250</v>
      </c>
      <c r="K9" s="114" t="s">
        <v>251</v>
      </c>
      <c r="L9" s="114" t="s">
        <v>250</v>
      </c>
      <c r="M9" s="114" t="s">
        <v>251</v>
      </c>
      <c r="N9" s="114" t="s">
        <v>250</v>
      </c>
      <c r="O9" s="114" t="s">
        <v>251</v>
      </c>
      <c r="P9" s="115" t="s">
        <v>250</v>
      </c>
      <c r="Q9" s="115" t="s">
        <v>251</v>
      </c>
      <c r="R9" s="114" t="s">
        <v>250</v>
      </c>
      <c r="S9" s="114" t="s">
        <v>251</v>
      </c>
      <c r="T9" s="114" t="s">
        <v>251</v>
      </c>
      <c r="U9" s="114" t="s">
        <v>431</v>
      </c>
      <c r="V9" s="114" t="s">
        <v>431</v>
      </c>
      <c r="W9" s="116" t="s">
        <v>251</v>
      </c>
      <c r="X9" s="116" t="s">
        <v>251</v>
      </c>
      <c r="Y9" s="116" t="s">
        <v>251</v>
      </c>
      <c r="Z9" s="116" t="s">
        <v>251</v>
      </c>
      <c r="AA9" s="116" t="s">
        <v>251</v>
      </c>
      <c r="AB9" s="32" t="s">
        <v>251</v>
      </c>
      <c r="AC9" s="114" t="s">
        <v>250</v>
      </c>
      <c r="AD9" s="114" t="s">
        <v>251</v>
      </c>
      <c r="AE9" s="114" t="s">
        <v>250</v>
      </c>
      <c r="AF9" s="114" t="s">
        <v>251</v>
      </c>
      <c r="AG9" s="114"/>
      <c r="AH9" s="32" t="s">
        <v>251</v>
      </c>
    </row>
    <row r="10" spans="1:35" ht="19.5" customHeight="1" x14ac:dyDescent="0.2">
      <c r="A10" s="117"/>
      <c r="B10" s="114"/>
      <c r="C10" s="114"/>
      <c r="D10" s="118"/>
      <c r="E10" s="114"/>
      <c r="F10" s="118"/>
      <c r="G10" s="114"/>
      <c r="H10" s="118"/>
      <c r="I10" s="114"/>
      <c r="J10" s="114"/>
      <c r="K10" s="114"/>
      <c r="L10" s="114"/>
      <c r="M10" s="114"/>
      <c r="N10" s="118"/>
      <c r="O10" s="114"/>
      <c r="P10" s="118"/>
      <c r="Q10" s="114"/>
      <c r="R10" s="118"/>
      <c r="S10" s="114"/>
      <c r="T10" s="114"/>
      <c r="U10" s="114"/>
      <c r="V10" s="114"/>
      <c r="W10" s="116"/>
      <c r="X10" s="116"/>
      <c r="Y10" s="116"/>
      <c r="Z10" s="31"/>
      <c r="AA10" s="31"/>
      <c r="AB10" s="116"/>
      <c r="AC10" s="116"/>
      <c r="AD10" s="116"/>
      <c r="AE10" s="114"/>
      <c r="AF10" s="114"/>
      <c r="AG10" s="114"/>
      <c r="AH10" s="116"/>
    </row>
    <row r="11" spans="1:35" ht="18" customHeight="1" x14ac:dyDescent="0.2">
      <c r="A11" s="117"/>
      <c r="B11" s="114"/>
      <c r="C11" s="114"/>
      <c r="D11" s="118"/>
      <c r="E11" s="114"/>
      <c r="F11" s="118"/>
      <c r="G11" s="114"/>
      <c r="H11" s="118"/>
      <c r="I11" s="114"/>
      <c r="J11" s="114"/>
      <c r="K11" s="114"/>
      <c r="L11" s="114"/>
      <c r="M11" s="114"/>
      <c r="N11" s="118"/>
      <c r="O11" s="114"/>
      <c r="P11" s="118"/>
      <c r="Q11" s="114"/>
      <c r="R11" s="118"/>
      <c r="S11" s="114"/>
      <c r="T11" s="114"/>
      <c r="U11" s="114"/>
      <c r="V11" s="114"/>
      <c r="W11" s="116"/>
      <c r="X11" s="116"/>
      <c r="Y11" s="116"/>
      <c r="Z11" s="31"/>
      <c r="AA11" s="31"/>
      <c r="AB11" s="116"/>
      <c r="AC11" s="116"/>
      <c r="AD11" s="116"/>
      <c r="AE11" s="114"/>
      <c r="AF11" s="114"/>
      <c r="AG11" s="114"/>
      <c r="AH11" s="116"/>
    </row>
    <row r="12" spans="1:35" ht="32.25" customHeight="1" x14ac:dyDescent="0.2">
      <c r="A12" s="117"/>
      <c r="B12" s="114"/>
      <c r="C12" s="114"/>
      <c r="D12" s="118"/>
      <c r="E12" s="114"/>
      <c r="F12" s="118"/>
      <c r="G12" s="114"/>
      <c r="H12" s="118"/>
      <c r="I12" s="114"/>
      <c r="J12" s="114"/>
      <c r="K12" s="114"/>
      <c r="L12" s="114"/>
      <c r="M12" s="114"/>
      <c r="N12" s="118"/>
      <c r="O12" s="114"/>
      <c r="P12" s="118"/>
      <c r="Q12" s="114"/>
      <c r="R12" s="118"/>
      <c r="S12" s="114"/>
      <c r="T12" s="114"/>
      <c r="U12" s="114"/>
      <c r="V12" s="114"/>
      <c r="W12" s="116"/>
      <c r="X12" s="116"/>
      <c r="Y12" s="116"/>
      <c r="Z12" s="31"/>
      <c r="AA12" s="31"/>
      <c r="AB12" s="116"/>
      <c r="AC12" s="116"/>
      <c r="AD12" s="116"/>
      <c r="AE12" s="114"/>
      <c r="AF12" s="114"/>
      <c r="AG12" s="114"/>
      <c r="AH12" s="116"/>
    </row>
    <row r="13" spans="1:35" ht="27" customHeight="1" x14ac:dyDescent="0.2">
      <c r="A13" s="117"/>
      <c r="B13" s="114"/>
      <c r="C13" s="114"/>
      <c r="D13" s="118"/>
      <c r="E13" s="114"/>
      <c r="F13" s="118"/>
      <c r="G13" s="114"/>
      <c r="H13" s="118"/>
      <c r="I13" s="114"/>
      <c r="J13" s="114"/>
      <c r="K13" s="114"/>
      <c r="L13" s="114"/>
      <c r="M13" s="114"/>
      <c r="N13" s="118"/>
      <c r="O13" s="114"/>
      <c r="P13" s="118"/>
      <c r="Q13" s="114"/>
      <c r="R13" s="118"/>
      <c r="S13" s="114"/>
      <c r="T13" s="114"/>
      <c r="U13" s="114"/>
      <c r="V13" s="114"/>
      <c r="W13" s="116"/>
      <c r="X13" s="116"/>
      <c r="Y13" s="116"/>
      <c r="Z13" s="31"/>
      <c r="AA13" s="31"/>
      <c r="AB13" s="116"/>
      <c r="AC13" s="116"/>
      <c r="AD13" s="116"/>
      <c r="AE13" s="114"/>
      <c r="AF13" s="114"/>
      <c r="AG13" s="114"/>
      <c r="AH13" s="116"/>
    </row>
    <row r="14" spans="1:35" ht="47.25" customHeight="1" x14ac:dyDescent="0.2">
      <c r="A14" s="117"/>
      <c r="B14" s="114"/>
      <c r="C14" s="114"/>
      <c r="D14" s="118"/>
      <c r="E14" s="114"/>
      <c r="F14" s="118"/>
      <c r="G14" s="114"/>
      <c r="H14" s="118"/>
      <c r="I14" s="114"/>
      <c r="J14" s="114"/>
      <c r="K14" s="114"/>
      <c r="L14" s="114"/>
      <c r="M14" s="114"/>
      <c r="N14" s="118"/>
      <c r="O14" s="114"/>
      <c r="P14" s="118"/>
      <c r="Q14" s="114"/>
      <c r="R14" s="118"/>
      <c r="S14" s="114"/>
      <c r="T14" s="114"/>
      <c r="U14" s="114"/>
      <c r="V14" s="114"/>
      <c r="W14" s="116"/>
      <c r="X14" s="116"/>
      <c r="Y14" s="116"/>
      <c r="Z14" s="31"/>
      <c r="AA14" s="31"/>
      <c r="AB14" s="116"/>
      <c r="AC14" s="116"/>
      <c r="AD14" s="116"/>
      <c r="AE14" s="114"/>
      <c r="AF14" s="114"/>
      <c r="AG14" s="114"/>
      <c r="AH14" s="116"/>
    </row>
    <row r="15" spans="1:35" ht="20.25" customHeight="1" x14ac:dyDescent="0.2">
      <c r="A15" s="119"/>
      <c r="B15" s="114"/>
      <c r="C15" s="114"/>
      <c r="D15" s="118"/>
      <c r="E15" s="114"/>
      <c r="F15" s="118"/>
      <c r="G15" s="114"/>
      <c r="H15" s="118"/>
      <c r="I15" s="114"/>
      <c r="J15" s="114"/>
      <c r="K15" s="114"/>
      <c r="L15" s="114"/>
      <c r="M15" s="114"/>
      <c r="N15" s="118"/>
      <c r="O15" s="114"/>
      <c r="P15" s="118"/>
      <c r="Q15" s="114"/>
      <c r="R15" s="118"/>
      <c r="S15" s="114"/>
      <c r="T15" s="114"/>
      <c r="U15" s="114"/>
      <c r="V15" s="114"/>
      <c r="W15" s="116"/>
      <c r="X15" s="116"/>
      <c r="Y15" s="116"/>
      <c r="Z15" s="31"/>
      <c r="AA15" s="31"/>
      <c r="AB15" s="116"/>
      <c r="AC15" s="116"/>
      <c r="AD15" s="116"/>
      <c r="AE15" s="114"/>
      <c r="AF15" s="114"/>
      <c r="AG15" s="114"/>
      <c r="AH15" s="116"/>
    </row>
    <row r="16" spans="1:35" s="121" customFormat="1" ht="32.25" customHeight="1" x14ac:dyDescent="0.2">
      <c r="A16" s="120" t="s">
        <v>281</v>
      </c>
      <c r="B16" s="116">
        <f>SUM(B10:B15)</f>
        <v>0</v>
      </c>
      <c r="C16" s="116">
        <f>SUM(C10:C15)</f>
        <v>0</v>
      </c>
      <c r="D16" s="116"/>
      <c r="E16" s="116">
        <f>SUM(E10:E15)</f>
        <v>0</v>
      </c>
      <c r="F16" s="116"/>
      <c r="G16" s="116">
        <f>SUM(G10:G15)</f>
        <v>0</v>
      </c>
      <c r="H16" s="116"/>
      <c r="I16" s="116">
        <f>SUM(I10:I15)</f>
        <v>0</v>
      </c>
      <c r="J16" s="116"/>
      <c r="K16" s="116">
        <f>SUM(K10:K15)</f>
        <v>0</v>
      </c>
      <c r="L16" s="116"/>
      <c r="M16" s="116">
        <f>SUM(M10:M15)</f>
        <v>0</v>
      </c>
      <c r="N16" s="116"/>
      <c r="O16" s="116">
        <f>SUM(O10:O15)</f>
        <v>0</v>
      </c>
      <c r="P16" s="116"/>
      <c r="Q16" s="116">
        <f>SUM(Q10:Q15)</f>
        <v>0</v>
      </c>
      <c r="R16" s="116"/>
      <c r="S16" s="116">
        <f t="shared" ref="S16:Y16" si="0">SUM(S10:S15)</f>
        <v>0</v>
      </c>
      <c r="T16" s="116">
        <f t="shared" si="0"/>
        <v>0</v>
      </c>
      <c r="U16" s="116">
        <f t="shared" si="0"/>
        <v>0</v>
      </c>
      <c r="V16" s="116">
        <f t="shared" si="0"/>
        <v>0</v>
      </c>
      <c r="W16" s="116">
        <f t="shared" si="0"/>
        <v>0</v>
      </c>
      <c r="X16" s="116">
        <f t="shared" si="0"/>
        <v>0</v>
      </c>
      <c r="Y16" s="116">
        <f t="shared" si="0"/>
        <v>0</v>
      </c>
      <c r="Z16" s="116">
        <f t="shared" ref="Z16:AA16" si="1">SUM(Z10:Z15)</f>
        <v>0</v>
      </c>
      <c r="AA16" s="116">
        <f t="shared" si="1"/>
        <v>0</v>
      </c>
      <c r="AB16" s="116">
        <f>SUM(AB10:AB15)</f>
        <v>0</v>
      </c>
      <c r="AC16" s="116" t="s">
        <v>436</v>
      </c>
      <c r="AD16" s="116">
        <f t="shared" ref="AD16:AH16" si="2">SUM(AD10:AD15)</f>
        <v>0</v>
      </c>
      <c r="AE16" s="116" t="s">
        <v>436</v>
      </c>
      <c r="AF16" s="116">
        <f t="shared" si="2"/>
        <v>0</v>
      </c>
      <c r="AG16" s="116">
        <f t="shared" si="2"/>
        <v>0</v>
      </c>
      <c r="AH16" s="116">
        <f t="shared" si="2"/>
        <v>0</v>
      </c>
    </row>
    <row r="17" spans="1:33" x14ac:dyDescent="0.2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33"/>
      <c r="AA17" s="33"/>
      <c r="AB17" s="27"/>
      <c r="AC17" s="27"/>
      <c r="AD17" s="27"/>
      <c r="AE17" s="27"/>
      <c r="AF17" s="27"/>
      <c r="AG17" s="27"/>
    </row>
    <row r="18" spans="1:33" x14ac:dyDescent="0.2">
      <c r="A18" s="27" t="s">
        <v>282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33"/>
      <c r="AA18" s="33"/>
      <c r="AB18" s="27"/>
      <c r="AC18" s="27"/>
      <c r="AD18" s="27"/>
      <c r="AE18" s="27"/>
      <c r="AF18" s="27"/>
      <c r="AG18" s="27"/>
    </row>
    <row r="19" spans="1:33" ht="15" customHeight="1" x14ac:dyDescent="0.2">
      <c r="A19" s="198" t="s">
        <v>30</v>
      </c>
      <c r="B19" s="198"/>
      <c r="C19" s="198"/>
      <c r="D19" s="198"/>
      <c r="E19" s="198"/>
      <c r="F19" s="198"/>
      <c r="G19" s="198"/>
      <c r="H19" s="198"/>
      <c r="I19" s="27"/>
      <c r="J19" s="27"/>
      <c r="K19" s="27"/>
      <c r="L19" s="27"/>
      <c r="M19" s="27"/>
      <c r="N19" s="27"/>
      <c r="O19" s="34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33"/>
      <c r="AA19" s="33"/>
      <c r="AB19" s="27"/>
      <c r="AC19" s="27"/>
      <c r="AD19" s="27"/>
      <c r="AE19" s="27"/>
      <c r="AF19" s="27"/>
      <c r="AG19" s="27"/>
    </row>
    <row r="20" spans="1:33" ht="15" customHeight="1" x14ac:dyDescent="0.2">
      <c r="A20" s="198" t="s">
        <v>31</v>
      </c>
      <c r="B20" s="198"/>
      <c r="C20" s="198"/>
      <c r="D20" s="198"/>
      <c r="E20" s="198"/>
      <c r="F20" s="198"/>
      <c r="G20" s="198"/>
      <c r="H20" s="198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33"/>
      <c r="AA20" s="33"/>
      <c r="AB20" s="27"/>
      <c r="AC20" s="27"/>
      <c r="AD20" s="27"/>
      <c r="AE20" s="27"/>
      <c r="AF20" s="27"/>
      <c r="AG20" s="27"/>
    </row>
    <row r="21" spans="1:33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33"/>
      <c r="AA21" s="33"/>
      <c r="AB21" s="27"/>
      <c r="AC21" s="27"/>
      <c r="AD21" s="27"/>
      <c r="AE21" s="27"/>
      <c r="AF21" s="27"/>
      <c r="AG21" s="27"/>
    </row>
    <row r="22" spans="1:33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33"/>
      <c r="AA22" s="33"/>
      <c r="AB22" s="27"/>
      <c r="AC22" s="27"/>
      <c r="AD22" s="27"/>
      <c r="AE22" s="27"/>
      <c r="AF22" s="27"/>
      <c r="AG22" s="27"/>
    </row>
    <row r="23" spans="1:33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33"/>
      <c r="AA23" s="33"/>
      <c r="AB23" s="27"/>
      <c r="AC23" s="27"/>
      <c r="AD23" s="27"/>
      <c r="AE23" s="27"/>
      <c r="AF23" s="27"/>
      <c r="AG23" s="27"/>
    </row>
    <row r="24" spans="1:33" x14ac:dyDescent="0.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33"/>
      <c r="AA24" s="33"/>
      <c r="AB24" s="27"/>
      <c r="AC24" s="27"/>
      <c r="AD24" s="27"/>
      <c r="AE24" s="27"/>
      <c r="AF24" s="27"/>
      <c r="AG24" s="27"/>
    </row>
    <row r="25" spans="1:33" x14ac:dyDescent="0.2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33"/>
      <c r="AA25" s="33"/>
      <c r="AB25" s="27"/>
      <c r="AC25" s="27"/>
      <c r="AD25" s="27"/>
      <c r="AE25" s="27"/>
      <c r="AF25" s="27"/>
      <c r="AG25" s="27"/>
    </row>
  </sheetData>
  <mergeCells count="19">
    <mergeCell ref="A19:H19"/>
    <mergeCell ref="A20:H20"/>
    <mergeCell ref="AE8:AF8"/>
    <mergeCell ref="A8:A9"/>
    <mergeCell ref="B8:B9"/>
    <mergeCell ref="C8:C9"/>
    <mergeCell ref="D8:E8"/>
    <mergeCell ref="F8:G8"/>
    <mergeCell ref="H8:I8"/>
    <mergeCell ref="N8:O8"/>
    <mergeCell ref="P8:Q8"/>
    <mergeCell ref="J8:K8"/>
    <mergeCell ref="L8:M8"/>
    <mergeCell ref="AC8:AD8"/>
    <mergeCell ref="AF1:AH1"/>
    <mergeCell ref="A3:AH3"/>
    <mergeCell ref="A4:AH4"/>
    <mergeCell ref="A5:AH5"/>
    <mergeCell ref="R8:S8"/>
  </mergeCells>
  <pageMargins left="0.11811023622047245" right="0.11811023622047245" top="0.94488188976377963" bottom="0.74803149606299213" header="0.31496062992125984" footer="0.31496062992125984"/>
  <pageSetup paperSize="9" scale="3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19"/>
  <sheetViews>
    <sheetView workbookViewId="0">
      <pane xSplit="2" ySplit="9" topLeftCell="C10" activePane="bottomRight" state="frozen"/>
      <selection pane="topRight" activeCell="C1" sqref="C1"/>
      <selection pane="bottomLeft" activeCell="A8" sqref="A8"/>
      <selection pane="bottomRight" activeCell="I13" sqref="I13"/>
    </sheetView>
  </sheetViews>
  <sheetFormatPr defaultRowHeight="12" outlineLevelCol="1" x14ac:dyDescent="0.2"/>
  <cols>
    <col min="1" max="1" width="24.140625" style="25" customWidth="1"/>
    <col min="2" max="2" width="10.5703125" style="25" customWidth="1"/>
    <col min="3" max="3" width="15.42578125" style="25" customWidth="1"/>
    <col min="4" max="4" width="7" style="25" customWidth="1" outlineLevel="1"/>
    <col min="5" max="5" width="11.85546875" style="25" customWidth="1" outlineLevel="1"/>
    <col min="6" max="6" width="5.140625" style="25" customWidth="1" outlineLevel="1"/>
    <col min="7" max="7" width="13.5703125" style="25" customWidth="1" outlineLevel="1"/>
    <col min="8" max="8" width="5.28515625" style="25" customWidth="1" outlineLevel="1"/>
    <col min="9" max="9" width="14.7109375" style="25" customWidth="1" outlineLevel="1"/>
    <col min="10" max="10" width="5.28515625" style="25" customWidth="1" outlineLevel="1"/>
    <col min="11" max="11" width="14.7109375" style="25" customWidth="1" outlineLevel="1"/>
    <col min="12" max="12" width="5.42578125" style="25" customWidth="1" outlineLevel="1"/>
    <col min="13" max="13" width="13.42578125" style="25" customWidth="1" outlineLevel="1"/>
    <col min="14" max="14" width="4.7109375" style="25" customWidth="1" outlineLevel="1"/>
    <col min="15" max="15" width="12.140625" style="25" customWidth="1" outlineLevel="1"/>
    <col min="16" max="16" width="5" style="25" customWidth="1" outlineLevel="1"/>
    <col min="17" max="17" width="10.85546875" style="25" customWidth="1" outlineLevel="1"/>
    <col min="18" max="18" width="13.42578125" style="25" customWidth="1" outlineLevel="1"/>
    <col min="19" max="19" width="15.5703125" style="25" customWidth="1" outlineLevel="1"/>
    <col min="20" max="20" width="16" style="25" customWidth="1" outlineLevel="1"/>
    <col min="21" max="21" width="18.42578125" style="26" customWidth="1" outlineLevel="1"/>
    <col min="22" max="22" width="16.42578125" style="26" customWidth="1" outlineLevel="1"/>
    <col min="23" max="23" width="14.28515625" style="25" customWidth="1"/>
    <col min="24" max="24" width="6.28515625" style="25" customWidth="1"/>
    <col min="25" max="25" width="15.140625" style="25" customWidth="1"/>
    <col min="26" max="26" width="13.85546875" style="25" customWidth="1"/>
    <col min="27" max="27" width="2.140625" style="25" customWidth="1"/>
    <col min="28" max="28" width="9.140625" style="25"/>
    <col min="29" max="29" width="12.85546875" style="25" customWidth="1"/>
    <col min="30" max="16384" width="9.140625" style="25"/>
  </cols>
  <sheetData>
    <row r="1" spans="1:28" ht="15" x14ac:dyDescent="0.2">
      <c r="Z1" s="173" t="s">
        <v>463</v>
      </c>
      <c r="AA1" s="171"/>
      <c r="AB1" s="172"/>
    </row>
    <row r="3" spans="1:28" x14ac:dyDescent="0.2">
      <c r="A3" s="212" t="s">
        <v>439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  <c r="Y3" s="212"/>
      <c r="Z3" s="212"/>
      <c r="AA3" s="212"/>
      <c r="AB3" s="212"/>
    </row>
    <row r="4" spans="1:28" x14ac:dyDescent="0.2">
      <c r="A4" s="212"/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</row>
    <row r="5" spans="1:28" x14ac:dyDescent="0.2">
      <c r="A5" s="212"/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</row>
    <row r="6" spans="1:28" x14ac:dyDescent="0.2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8"/>
      <c r="V6" s="28"/>
      <c r="W6" s="27"/>
      <c r="X6" s="27"/>
      <c r="Y6" s="27"/>
    </row>
    <row r="7" spans="1:28" x14ac:dyDescent="0.2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9"/>
      <c r="V7" s="30"/>
      <c r="W7" s="27"/>
      <c r="X7" s="27"/>
      <c r="Y7" s="27"/>
    </row>
    <row r="8" spans="1:28" ht="85.5" customHeight="1" x14ac:dyDescent="0.2">
      <c r="A8" s="213" t="s">
        <v>459</v>
      </c>
      <c r="B8" s="214" t="s">
        <v>272</v>
      </c>
      <c r="C8" s="214" t="s">
        <v>273</v>
      </c>
      <c r="D8" s="216" t="s">
        <v>464</v>
      </c>
      <c r="E8" s="213"/>
      <c r="F8" s="213" t="s">
        <v>465</v>
      </c>
      <c r="G8" s="213"/>
      <c r="H8" s="217" t="s">
        <v>469</v>
      </c>
      <c r="I8" s="216"/>
      <c r="J8" s="213" t="s">
        <v>468</v>
      </c>
      <c r="K8" s="213"/>
      <c r="L8" s="213" t="s">
        <v>470</v>
      </c>
      <c r="M8" s="213"/>
      <c r="N8" s="217" t="s">
        <v>466</v>
      </c>
      <c r="O8" s="216"/>
      <c r="P8" s="213" t="s">
        <v>467</v>
      </c>
      <c r="Q8" s="213"/>
      <c r="R8" s="174" t="s">
        <v>278</v>
      </c>
      <c r="S8" s="112" t="s">
        <v>460</v>
      </c>
      <c r="T8" s="112" t="s">
        <v>279</v>
      </c>
      <c r="U8" s="113" t="s">
        <v>471</v>
      </c>
      <c r="V8" s="112" t="s">
        <v>461</v>
      </c>
      <c r="W8" s="112" t="s">
        <v>280</v>
      </c>
      <c r="X8" s="213" t="s">
        <v>39</v>
      </c>
      <c r="Y8" s="213"/>
      <c r="Z8" s="112" t="s">
        <v>462</v>
      </c>
    </row>
    <row r="9" spans="1:28" ht="17.25" customHeight="1" x14ac:dyDescent="0.2">
      <c r="A9" s="213"/>
      <c r="B9" s="215"/>
      <c r="C9" s="215"/>
      <c r="D9" s="114" t="s">
        <v>250</v>
      </c>
      <c r="E9" s="114" t="s">
        <v>251</v>
      </c>
      <c r="F9" s="114" t="s">
        <v>250</v>
      </c>
      <c r="G9" s="114" t="s">
        <v>251</v>
      </c>
      <c r="H9" s="114" t="s">
        <v>250</v>
      </c>
      <c r="I9" s="114" t="s">
        <v>251</v>
      </c>
      <c r="J9" s="114" t="s">
        <v>250</v>
      </c>
      <c r="K9" s="114" t="s">
        <v>251</v>
      </c>
      <c r="L9" s="114" t="s">
        <v>250</v>
      </c>
      <c r="M9" s="114" t="s">
        <v>251</v>
      </c>
      <c r="N9" s="174" t="s">
        <v>250</v>
      </c>
      <c r="O9" s="174" t="s">
        <v>251</v>
      </c>
      <c r="P9" s="114" t="s">
        <v>250</v>
      </c>
      <c r="Q9" s="114" t="s">
        <v>251</v>
      </c>
      <c r="R9" s="114" t="s">
        <v>251</v>
      </c>
      <c r="S9" s="116" t="s">
        <v>251</v>
      </c>
      <c r="T9" s="116" t="s">
        <v>251</v>
      </c>
      <c r="U9" s="116" t="s">
        <v>251</v>
      </c>
      <c r="V9" s="116" t="s">
        <v>251</v>
      </c>
      <c r="W9" s="116"/>
      <c r="X9" s="114" t="s">
        <v>250</v>
      </c>
      <c r="Y9" s="114" t="s">
        <v>251</v>
      </c>
      <c r="Z9" s="116"/>
    </row>
    <row r="10" spans="1:28" ht="36" customHeight="1" x14ac:dyDescent="0.2">
      <c r="A10" s="117"/>
      <c r="B10" s="114"/>
      <c r="C10" s="114"/>
      <c r="D10" s="118">
        <v>30</v>
      </c>
      <c r="E10" s="114"/>
      <c r="F10" s="118">
        <v>30</v>
      </c>
      <c r="G10" s="114"/>
      <c r="H10" s="118"/>
      <c r="I10" s="114"/>
      <c r="J10" s="118">
        <v>0</v>
      </c>
      <c r="K10" s="114"/>
      <c r="L10" s="118">
        <v>20</v>
      </c>
      <c r="M10" s="114"/>
      <c r="N10" s="118">
        <v>70</v>
      </c>
      <c r="O10" s="114"/>
      <c r="P10" s="118">
        <v>50</v>
      </c>
      <c r="Q10" s="114"/>
      <c r="R10" s="114"/>
      <c r="S10" s="116"/>
      <c r="T10" s="116"/>
      <c r="U10" s="114"/>
      <c r="V10" s="32"/>
      <c r="W10" s="116">
        <f t="shared" ref="W10:W16" si="0">V10*B10</f>
        <v>0</v>
      </c>
      <c r="X10" s="114">
        <v>30.2</v>
      </c>
      <c r="Y10" s="114">
        <f t="shared" ref="Y10:Y16" si="1">W10*X10%</f>
        <v>0</v>
      </c>
      <c r="Z10" s="116">
        <f t="shared" ref="Z10:Z16" si="2">W10+Y10</f>
        <v>0</v>
      </c>
    </row>
    <row r="11" spans="1:28" ht="35.25" customHeight="1" x14ac:dyDescent="0.2">
      <c r="A11" s="117"/>
      <c r="B11" s="114"/>
      <c r="C11" s="114"/>
      <c r="D11" s="118">
        <v>30</v>
      </c>
      <c r="E11" s="114"/>
      <c r="F11" s="118">
        <v>30</v>
      </c>
      <c r="G11" s="114"/>
      <c r="H11" s="118"/>
      <c r="I11" s="114"/>
      <c r="J11" s="118">
        <v>0</v>
      </c>
      <c r="K11" s="114"/>
      <c r="L11" s="118">
        <v>20</v>
      </c>
      <c r="M11" s="114"/>
      <c r="N11" s="118">
        <v>70</v>
      </c>
      <c r="O11" s="114"/>
      <c r="P11" s="118">
        <v>50</v>
      </c>
      <c r="Q11" s="114"/>
      <c r="R11" s="114"/>
      <c r="S11" s="116"/>
      <c r="T11" s="116"/>
      <c r="U11" s="114"/>
      <c r="V11" s="32"/>
      <c r="W11" s="116">
        <f t="shared" si="0"/>
        <v>0</v>
      </c>
      <c r="X11" s="114">
        <v>30.2</v>
      </c>
      <c r="Y11" s="114">
        <f t="shared" si="1"/>
        <v>0</v>
      </c>
      <c r="Z11" s="116">
        <f t="shared" si="2"/>
        <v>0</v>
      </c>
    </row>
    <row r="12" spans="1:28" ht="32.25" customHeight="1" x14ac:dyDescent="0.2">
      <c r="A12" s="117"/>
      <c r="B12" s="114"/>
      <c r="C12" s="114"/>
      <c r="D12" s="118">
        <v>30</v>
      </c>
      <c r="E12" s="114"/>
      <c r="F12" s="118">
        <v>30</v>
      </c>
      <c r="G12" s="114"/>
      <c r="H12" s="118"/>
      <c r="I12" s="114"/>
      <c r="J12" s="118">
        <v>0</v>
      </c>
      <c r="K12" s="114"/>
      <c r="L12" s="118">
        <v>20</v>
      </c>
      <c r="M12" s="114"/>
      <c r="N12" s="118">
        <v>70</v>
      </c>
      <c r="O12" s="114"/>
      <c r="P12" s="118">
        <v>50</v>
      </c>
      <c r="Q12" s="114"/>
      <c r="R12" s="114"/>
      <c r="S12" s="116"/>
      <c r="T12" s="116"/>
      <c r="U12" s="114"/>
      <c r="V12" s="32"/>
      <c r="W12" s="116">
        <f t="shared" si="0"/>
        <v>0</v>
      </c>
      <c r="X12" s="114">
        <v>30.2</v>
      </c>
      <c r="Y12" s="114">
        <f t="shared" si="1"/>
        <v>0</v>
      </c>
      <c r="Z12" s="116">
        <f t="shared" si="2"/>
        <v>0</v>
      </c>
    </row>
    <row r="13" spans="1:28" ht="32.25" customHeight="1" x14ac:dyDescent="0.2">
      <c r="A13" s="117"/>
      <c r="B13" s="114"/>
      <c r="C13" s="114"/>
      <c r="D13" s="118">
        <v>30</v>
      </c>
      <c r="E13" s="114"/>
      <c r="F13" s="118">
        <v>30</v>
      </c>
      <c r="G13" s="114"/>
      <c r="H13" s="118"/>
      <c r="I13" s="114"/>
      <c r="J13" s="118">
        <v>0</v>
      </c>
      <c r="K13" s="114"/>
      <c r="L13" s="118">
        <v>20</v>
      </c>
      <c r="M13" s="114"/>
      <c r="N13" s="118">
        <v>70</v>
      </c>
      <c r="O13" s="114"/>
      <c r="P13" s="118">
        <v>50</v>
      </c>
      <c r="Q13" s="114"/>
      <c r="R13" s="114"/>
      <c r="S13" s="116"/>
      <c r="T13" s="116"/>
      <c r="U13" s="114"/>
      <c r="V13" s="32"/>
      <c r="W13" s="116">
        <f t="shared" si="0"/>
        <v>0</v>
      </c>
      <c r="X13" s="114">
        <v>30.2</v>
      </c>
      <c r="Y13" s="114">
        <f t="shared" si="1"/>
        <v>0</v>
      </c>
      <c r="Z13" s="116">
        <f t="shared" si="2"/>
        <v>0</v>
      </c>
    </row>
    <row r="14" spans="1:28" ht="34.5" customHeight="1" x14ac:dyDescent="0.2">
      <c r="A14" s="117"/>
      <c r="B14" s="114"/>
      <c r="C14" s="114"/>
      <c r="D14" s="118">
        <v>30</v>
      </c>
      <c r="E14" s="114"/>
      <c r="F14" s="118">
        <v>30</v>
      </c>
      <c r="G14" s="114"/>
      <c r="H14" s="118"/>
      <c r="I14" s="114"/>
      <c r="J14" s="118"/>
      <c r="K14" s="176"/>
      <c r="L14" s="118">
        <v>20</v>
      </c>
      <c r="M14" s="114"/>
      <c r="N14" s="118">
        <v>70</v>
      </c>
      <c r="O14" s="114"/>
      <c r="P14" s="118">
        <v>50</v>
      </c>
      <c r="Q14" s="114"/>
      <c r="R14" s="114"/>
      <c r="S14" s="116"/>
      <c r="T14" s="116"/>
      <c r="U14" s="114"/>
      <c r="V14" s="32"/>
      <c r="W14" s="116">
        <f t="shared" si="0"/>
        <v>0</v>
      </c>
      <c r="X14" s="114">
        <v>30.2</v>
      </c>
      <c r="Y14" s="114">
        <f>W14*X14%</f>
        <v>0</v>
      </c>
      <c r="Z14" s="116">
        <f t="shared" si="2"/>
        <v>0</v>
      </c>
    </row>
    <row r="15" spans="1:28" ht="47.25" customHeight="1" x14ac:dyDescent="0.2">
      <c r="A15" s="117"/>
      <c r="B15" s="114"/>
      <c r="C15" s="114"/>
      <c r="D15" s="118">
        <v>30</v>
      </c>
      <c r="E15" s="114"/>
      <c r="F15" s="118">
        <v>30</v>
      </c>
      <c r="G15" s="114"/>
      <c r="H15" s="118"/>
      <c r="I15" s="114"/>
      <c r="J15" s="118"/>
      <c r="K15" s="176"/>
      <c r="L15" s="118">
        <v>20</v>
      </c>
      <c r="M15" s="114"/>
      <c r="N15" s="118">
        <v>70</v>
      </c>
      <c r="O15" s="114"/>
      <c r="P15" s="118">
        <v>50</v>
      </c>
      <c r="Q15" s="114"/>
      <c r="R15" s="114"/>
      <c r="S15" s="116"/>
      <c r="T15" s="116"/>
      <c r="U15" s="114"/>
      <c r="V15" s="32"/>
      <c r="W15" s="116">
        <f t="shared" si="0"/>
        <v>0</v>
      </c>
      <c r="X15" s="114">
        <v>30.2</v>
      </c>
      <c r="Y15" s="114">
        <f t="shared" si="1"/>
        <v>0</v>
      </c>
      <c r="Z15" s="116">
        <f t="shared" si="2"/>
        <v>0</v>
      </c>
    </row>
    <row r="16" spans="1:28" ht="39" customHeight="1" x14ac:dyDescent="0.2">
      <c r="A16" s="119"/>
      <c r="B16" s="114"/>
      <c r="C16" s="114"/>
      <c r="D16" s="118">
        <v>30</v>
      </c>
      <c r="E16" s="114"/>
      <c r="F16" s="118">
        <v>30</v>
      </c>
      <c r="G16" s="114"/>
      <c r="H16" s="118"/>
      <c r="I16" s="114"/>
      <c r="J16" s="118">
        <v>0</v>
      </c>
      <c r="K16" s="114"/>
      <c r="L16" s="118">
        <v>20</v>
      </c>
      <c r="M16" s="114"/>
      <c r="N16" s="118">
        <v>70</v>
      </c>
      <c r="O16" s="114"/>
      <c r="P16" s="118">
        <v>50</v>
      </c>
      <c r="Q16" s="114"/>
      <c r="R16" s="114"/>
      <c r="S16" s="116"/>
      <c r="T16" s="116"/>
      <c r="U16" s="114"/>
      <c r="V16" s="32"/>
      <c r="W16" s="116">
        <f t="shared" si="0"/>
        <v>0</v>
      </c>
      <c r="X16" s="114">
        <v>30.2</v>
      </c>
      <c r="Y16" s="114">
        <f t="shared" si="1"/>
        <v>0</v>
      </c>
      <c r="Z16" s="116">
        <f t="shared" si="2"/>
        <v>0</v>
      </c>
    </row>
    <row r="17" spans="1:26" s="177" customFormat="1" ht="32.25" customHeight="1" x14ac:dyDescent="0.2">
      <c r="A17" s="120" t="s">
        <v>315</v>
      </c>
      <c r="B17" s="175">
        <f>SUM(B10:B16)</f>
        <v>0</v>
      </c>
      <c r="C17" s="175">
        <f>SUM(C10:C16)</f>
        <v>0</v>
      </c>
      <c r="D17" s="175"/>
      <c r="E17" s="175">
        <f>SUM(E10:E16)</f>
        <v>0</v>
      </c>
      <c r="F17" s="175"/>
      <c r="G17" s="175">
        <f>SUM(G10:G16)</f>
        <v>0</v>
      </c>
      <c r="H17" s="175"/>
      <c r="I17" s="175">
        <f>SUM(I10:I16)</f>
        <v>0</v>
      </c>
      <c r="J17" s="175"/>
      <c r="K17" s="175">
        <f>SUM(K10:K16)</f>
        <v>0</v>
      </c>
      <c r="L17" s="175"/>
      <c r="M17" s="175">
        <f>SUM(M10:M16)</f>
        <v>0</v>
      </c>
      <c r="N17" s="175"/>
      <c r="O17" s="175">
        <f>SUM(O10:O16)</f>
        <v>0</v>
      </c>
      <c r="P17" s="175"/>
      <c r="Q17" s="175">
        <f>SUM(Q10:Q16)</f>
        <v>0</v>
      </c>
      <c r="R17" s="175">
        <f>SUM(R10:R16)</f>
        <v>0</v>
      </c>
      <c r="S17" s="175">
        <f>SUM(S10:S16)</f>
        <v>0</v>
      </c>
      <c r="T17" s="175">
        <f>SUM(T10:T16)</f>
        <v>0</v>
      </c>
      <c r="U17" s="175">
        <f>SUM(U10:U16)</f>
        <v>0</v>
      </c>
      <c r="V17" s="175">
        <f t="shared" ref="V17" si="3">SUM(V10:V16)</f>
        <v>0</v>
      </c>
      <c r="W17" s="175">
        <f>SUM(W10:W16)</f>
        <v>0</v>
      </c>
      <c r="X17" s="175"/>
      <c r="Y17" s="175">
        <f>SUM(Y10:Y16)</f>
        <v>0</v>
      </c>
      <c r="Z17" s="175">
        <f>SUM(Z10:Z16)</f>
        <v>0</v>
      </c>
    </row>
    <row r="18" spans="1:26" x14ac:dyDescent="0.2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33"/>
      <c r="V18" s="33"/>
      <c r="W18" s="27"/>
      <c r="X18" s="27"/>
      <c r="Y18" s="27"/>
    </row>
    <row r="19" spans="1:26" x14ac:dyDescent="0.2">
      <c r="Z19" s="177"/>
    </row>
  </sheetData>
  <mergeCells count="14">
    <mergeCell ref="A3:AB3"/>
    <mergeCell ref="J8:K8"/>
    <mergeCell ref="L8:M8"/>
    <mergeCell ref="N8:O8"/>
    <mergeCell ref="P8:Q8"/>
    <mergeCell ref="X8:Y8"/>
    <mergeCell ref="A4:Z4"/>
    <mergeCell ref="A5:Z5"/>
    <mergeCell ref="A8:A9"/>
    <mergeCell ref="B8:B9"/>
    <mergeCell ref="C8:C9"/>
    <mergeCell ref="D8:E8"/>
    <mergeCell ref="F8:G8"/>
    <mergeCell ref="H8:I8"/>
  </mergeCells>
  <pageMargins left="0.70866141732283472" right="0.31496062992125984" top="0.35433070866141736" bottom="0.35433070866141736" header="0.31496062992125984" footer="0"/>
  <pageSetup paperSize="9" scale="42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6"/>
  <sheetViews>
    <sheetView topLeftCell="A4" zoomScale="85" zoomScaleNormal="85" workbookViewId="0">
      <selection activeCell="B28" sqref="B28"/>
    </sheetView>
  </sheetViews>
  <sheetFormatPr defaultRowHeight="15" x14ac:dyDescent="0.25"/>
  <cols>
    <col min="1" max="1" width="9.140625" style="3"/>
    <col min="2" max="2" width="6.7109375" style="160" customWidth="1"/>
    <col min="3" max="3" width="7.28515625" style="160" customWidth="1"/>
    <col min="4" max="5" width="7.7109375" style="160" customWidth="1"/>
    <col min="6" max="6" width="8" style="160" customWidth="1"/>
    <col min="7" max="8" width="9.140625" style="160"/>
    <col min="9" max="9" width="54.140625" style="160" customWidth="1"/>
    <col min="10" max="10" width="8.42578125" style="160" customWidth="1"/>
    <col min="11" max="11" width="9.140625" style="3" customWidth="1"/>
    <col min="12" max="12" width="11.7109375" style="3" customWidth="1"/>
    <col min="13" max="13" width="13.42578125" style="3" customWidth="1"/>
    <col min="14" max="14" width="8.5703125" style="3" customWidth="1"/>
    <col min="15" max="15" width="11.7109375" style="3" customWidth="1"/>
    <col min="16" max="16" width="12" style="3" customWidth="1"/>
    <col min="17" max="17" width="8.7109375" style="3" customWidth="1"/>
    <col min="18" max="18" width="11.42578125" style="3" customWidth="1"/>
    <col min="19" max="19" width="12" style="3" customWidth="1"/>
    <col min="20" max="20" width="7.7109375" style="3" customWidth="1"/>
    <col min="21" max="21" width="11.140625" style="3" customWidth="1"/>
    <col min="22" max="22" width="12.7109375" style="3" customWidth="1"/>
    <col min="23" max="23" width="8.42578125" style="3" customWidth="1"/>
    <col min="24" max="24" width="11.42578125" style="3" customWidth="1"/>
    <col min="25" max="25" width="13.140625" style="3" customWidth="1"/>
    <col min="26" max="16384" width="9.140625" style="3"/>
  </cols>
  <sheetData>
    <row r="1" spans="1:25" ht="15" customHeight="1" x14ac:dyDescent="0.25">
      <c r="B1" s="222" t="s">
        <v>300</v>
      </c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</row>
    <row r="2" spans="1:25" ht="18.75" x14ac:dyDescent="0.25">
      <c r="B2" s="223" t="s">
        <v>284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</row>
    <row r="3" spans="1:25" ht="29.25" customHeight="1" x14ac:dyDescent="0.25">
      <c r="B3" s="223" t="s">
        <v>285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</row>
    <row r="4" spans="1:25" ht="15" customHeight="1" x14ac:dyDescent="0.25">
      <c r="B4" s="224" t="s">
        <v>334</v>
      </c>
      <c r="C4" s="224"/>
      <c r="D4" s="224"/>
      <c r="E4" s="224"/>
      <c r="F4" s="224"/>
      <c r="G4" s="224"/>
      <c r="H4" s="224"/>
      <c r="I4" s="224"/>
      <c r="J4" s="224"/>
      <c r="K4" s="224"/>
      <c r="L4" s="224"/>
    </row>
    <row r="5" spans="1:25" ht="15" customHeight="1" x14ac:dyDescent="0.25">
      <c r="B5" s="225" t="s">
        <v>286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</row>
    <row r="6" spans="1:25" ht="15" customHeight="1" x14ac:dyDescent="0.25">
      <c r="B6" s="226" t="s">
        <v>320</v>
      </c>
      <c r="C6" s="226"/>
      <c r="D6" s="226"/>
      <c r="E6" s="226"/>
      <c r="F6" s="226"/>
      <c r="G6" s="226"/>
      <c r="H6" s="226"/>
      <c r="I6" s="226"/>
      <c r="J6" s="226"/>
      <c r="K6" s="226"/>
      <c r="L6" s="226"/>
    </row>
    <row r="7" spans="1:25" x14ac:dyDescent="0.25">
      <c r="B7" s="159"/>
      <c r="C7" s="159"/>
      <c r="D7" s="159"/>
      <c r="E7" s="159"/>
      <c r="F7" s="159"/>
      <c r="G7" s="159"/>
      <c r="H7" s="159"/>
      <c r="I7" s="159"/>
      <c r="J7" s="159"/>
      <c r="K7" s="54"/>
      <c r="L7" s="55"/>
    </row>
    <row r="8" spans="1:25" ht="45" customHeight="1" x14ac:dyDescent="0.25">
      <c r="A8" s="218" t="s">
        <v>211</v>
      </c>
      <c r="B8" s="218" t="s">
        <v>15</v>
      </c>
      <c r="C8" s="218"/>
      <c r="D8" s="218"/>
      <c r="E8" s="218"/>
      <c r="F8" s="218"/>
      <c r="G8" s="218"/>
      <c r="H8" s="218"/>
      <c r="I8" s="218"/>
      <c r="J8" s="227" t="s">
        <v>287</v>
      </c>
      <c r="K8" s="228"/>
      <c r="L8" s="228"/>
      <c r="M8" s="229"/>
      <c r="N8" s="218" t="s">
        <v>288</v>
      </c>
      <c r="O8" s="218"/>
      <c r="P8" s="218"/>
      <c r="Q8" s="218"/>
      <c r="R8" s="218"/>
      <c r="S8" s="218"/>
      <c r="T8" s="218"/>
      <c r="U8" s="218"/>
      <c r="V8" s="218"/>
      <c r="W8" s="218"/>
      <c r="X8" s="218"/>
      <c r="Y8" s="218"/>
    </row>
    <row r="9" spans="1:25" ht="15" customHeight="1" x14ac:dyDescent="0.25">
      <c r="A9" s="218"/>
      <c r="B9" s="218"/>
      <c r="C9" s="218"/>
      <c r="D9" s="218"/>
      <c r="E9" s="218"/>
      <c r="F9" s="218"/>
      <c r="G9" s="218"/>
      <c r="H9" s="218"/>
      <c r="I9" s="218"/>
      <c r="J9" s="218" t="s">
        <v>40</v>
      </c>
      <c r="K9" s="218" t="s">
        <v>306</v>
      </c>
      <c r="L9" s="218" t="s">
        <v>14</v>
      </c>
      <c r="M9" s="218" t="s">
        <v>29</v>
      </c>
      <c r="N9" s="218" t="s">
        <v>23</v>
      </c>
      <c r="O9" s="218"/>
      <c r="P9" s="218"/>
      <c r="Q9" s="218" t="s">
        <v>24</v>
      </c>
      <c r="R9" s="218"/>
      <c r="S9" s="218"/>
      <c r="T9" s="218" t="s">
        <v>100</v>
      </c>
      <c r="U9" s="218"/>
      <c r="V9" s="218"/>
      <c r="W9" s="218" t="s">
        <v>22</v>
      </c>
      <c r="X9" s="218"/>
      <c r="Y9" s="218"/>
    </row>
    <row r="10" spans="1:25" ht="63" x14ac:dyDescent="0.25">
      <c r="A10" s="218"/>
      <c r="B10" s="162" t="s">
        <v>0</v>
      </c>
      <c r="C10" s="162" t="s">
        <v>1</v>
      </c>
      <c r="D10" s="162" t="s">
        <v>2</v>
      </c>
      <c r="E10" s="162" t="s">
        <v>3</v>
      </c>
      <c r="F10" s="162" t="s">
        <v>21</v>
      </c>
      <c r="G10" s="162" t="s">
        <v>4</v>
      </c>
      <c r="H10" s="162" t="s">
        <v>289</v>
      </c>
      <c r="I10" s="162" t="s">
        <v>20</v>
      </c>
      <c r="J10" s="218"/>
      <c r="K10" s="218"/>
      <c r="L10" s="218"/>
      <c r="M10" s="218"/>
      <c r="N10" s="162" t="s">
        <v>306</v>
      </c>
      <c r="O10" s="162" t="s">
        <v>14</v>
      </c>
      <c r="P10" s="162" t="s">
        <v>29</v>
      </c>
      <c r="Q10" s="162" t="s">
        <v>306</v>
      </c>
      <c r="R10" s="162" t="s">
        <v>14</v>
      </c>
      <c r="S10" s="162" t="s">
        <v>29</v>
      </c>
      <c r="T10" s="162" t="s">
        <v>306</v>
      </c>
      <c r="U10" s="162" t="s">
        <v>14</v>
      </c>
      <c r="V10" s="162" t="s">
        <v>29</v>
      </c>
      <c r="W10" s="162" t="s">
        <v>306</v>
      </c>
      <c r="X10" s="162" t="s">
        <v>14</v>
      </c>
      <c r="Y10" s="162" t="s">
        <v>29</v>
      </c>
    </row>
    <row r="11" spans="1:25" ht="15.75" x14ac:dyDescent="0.25">
      <c r="A11" s="162">
        <v>1</v>
      </c>
      <c r="B11" s="162">
        <v>6</v>
      </c>
      <c r="C11" s="162">
        <v>7</v>
      </c>
      <c r="D11" s="162">
        <v>8</v>
      </c>
      <c r="E11" s="162">
        <v>9</v>
      </c>
      <c r="F11" s="162">
        <v>10</v>
      </c>
      <c r="G11" s="162">
        <v>11</v>
      </c>
      <c r="H11" s="162">
        <v>12</v>
      </c>
      <c r="I11" s="162">
        <v>13</v>
      </c>
      <c r="J11" s="162">
        <v>14</v>
      </c>
      <c r="K11" s="162">
        <v>15</v>
      </c>
      <c r="L11" s="162">
        <v>16</v>
      </c>
      <c r="M11" s="162">
        <v>17</v>
      </c>
      <c r="N11" s="162">
        <v>18</v>
      </c>
      <c r="O11" s="162">
        <v>19</v>
      </c>
      <c r="P11" s="162">
        <v>20</v>
      </c>
      <c r="Q11" s="162">
        <v>21</v>
      </c>
      <c r="R11" s="162">
        <v>22</v>
      </c>
      <c r="S11" s="162">
        <v>23</v>
      </c>
      <c r="T11" s="162">
        <v>24</v>
      </c>
      <c r="U11" s="162">
        <v>25</v>
      </c>
      <c r="V11" s="162">
        <v>26</v>
      </c>
      <c r="W11" s="162">
        <v>27</v>
      </c>
      <c r="X11" s="162">
        <v>28</v>
      </c>
      <c r="Y11" s="162">
        <v>29</v>
      </c>
    </row>
    <row r="12" spans="1:25" ht="21.75" customHeight="1" x14ac:dyDescent="0.25">
      <c r="A12" s="138">
        <v>1</v>
      </c>
      <c r="B12" s="219" t="s">
        <v>447</v>
      </c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21"/>
    </row>
    <row r="13" spans="1:25" ht="26.25" customHeight="1" x14ac:dyDescent="0.25">
      <c r="A13" s="138"/>
      <c r="B13" s="162"/>
      <c r="C13" s="162"/>
      <c r="D13" s="162"/>
      <c r="E13" s="162"/>
      <c r="F13" s="162"/>
      <c r="G13" s="162"/>
      <c r="H13" s="162"/>
      <c r="I13" s="78" t="s">
        <v>446</v>
      </c>
      <c r="J13" s="162"/>
      <c r="K13" s="79">
        <f>N13</f>
        <v>0</v>
      </c>
      <c r="L13" s="79"/>
      <c r="M13" s="79">
        <f>K13*L13</f>
        <v>0</v>
      </c>
      <c r="N13" s="79">
        <f t="shared" ref="N13" si="0">Q13</f>
        <v>0</v>
      </c>
      <c r="O13" s="79"/>
      <c r="P13" s="79">
        <f t="shared" ref="P13" si="1">N13*O13</f>
        <v>0</v>
      </c>
      <c r="Q13" s="79">
        <f t="shared" ref="Q13" si="2">T13</f>
        <v>0</v>
      </c>
      <c r="R13" s="79"/>
      <c r="S13" s="79">
        <f t="shared" ref="S13" si="3">Q13*R13</f>
        <v>0</v>
      </c>
      <c r="T13" s="79">
        <f t="shared" ref="T13" si="4">W13</f>
        <v>0</v>
      </c>
      <c r="U13" s="79"/>
      <c r="V13" s="79">
        <f t="shared" ref="V13" si="5">T13*U13</f>
        <v>0</v>
      </c>
      <c r="W13" s="79">
        <f t="shared" ref="W13" si="6">Z13</f>
        <v>0</v>
      </c>
      <c r="X13" s="79"/>
      <c r="Y13" s="79">
        <f t="shared" ref="Y13" si="7">W13*X13</f>
        <v>0</v>
      </c>
    </row>
    <row r="14" spans="1:25" ht="30.75" customHeight="1" x14ac:dyDescent="0.25">
      <c r="A14" s="138"/>
      <c r="B14" s="162"/>
      <c r="C14" s="162"/>
      <c r="D14" s="162"/>
      <c r="E14" s="162"/>
      <c r="F14" s="162"/>
      <c r="G14" s="162"/>
      <c r="H14" s="162"/>
      <c r="I14" s="80" t="s">
        <v>445</v>
      </c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</row>
    <row r="15" spans="1:25" ht="16.5" customHeight="1" x14ac:dyDescent="0.25">
      <c r="A15" s="138"/>
      <c r="B15" s="165"/>
      <c r="C15" s="165"/>
      <c r="D15" s="165"/>
      <c r="E15" s="165"/>
      <c r="F15" s="162"/>
      <c r="G15" s="162"/>
      <c r="H15" s="162"/>
      <c r="I15" s="162"/>
      <c r="J15" s="162"/>
      <c r="K15" s="78"/>
      <c r="L15" s="82"/>
      <c r="M15" s="83"/>
      <c r="N15" s="82"/>
      <c r="O15" s="82"/>
      <c r="P15" s="83"/>
      <c r="Q15" s="82"/>
      <c r="R15" s="82"/>
      <c r="S15" s="83"/>
      <c r="T15" s="82"/>
      <c r="U15" s="82"/>
      <c r="V15" s="83"/>
      <c r="W15" s="82"/>
      <c r="X15" s="82"/>
      <c r="Y15" s="83"/>
    </row>
    <row r="16" spans="1:25" s="142" customFormat="1" ht="16.5" customHeight="1" x14ac:dyDescent="0.25">
      <c r="A16" s="139"/>
      <c r="B16" s="165"/>
      <c r="C16" s="165"/>
      <c r="D16" s="165"/>
      <c r="E16" s="165"/>
      <c r="F16" s="162"/>
      <c r="G16" s="162"/>
      <c r="H16" s="162"/>
      <c r="I16" s="162"/>
      <c r="J16" s="161"/>
      <c r="K16" s="140"/>
      <c r="L16" s="141"/>
      <c r="M16" s="84"/>
      <c r="N16" s="141"/>
      <c r="O16" s="141"/>
      <c r="P16" s="84"/>
      <c r="Q16" s="141"/>
      <c r="R16" s="141"/>
      <c r="S16" s="84"/>
      <c r="T16" s="141"/>
      <c r="U16" s="141"/>
      <c r="V16" s="84"/>
      <c r="W16" s="141"/>
      <c r="X16" s="141"/>
      <c r="Y16" s="84"/>
    </row>
    <row r="17" spans="1:25" ht="21.75" customHeight="1" x14ac:dyDescent="0.25">
      <c r="A17" s="138">
        <v>2</v>
      </c>
      <c r="B17" s="219" t="s">
        <v>447</v>
      </c>
      <c r="C17" s="220"/>
      <c r="D17" s="220"/>
      <c r="E17" s="220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21"/>
    </row>
    <row r="18" spans="1:25" ht="26.25" customHeight="1" x14ac:dyDescent="0.25">
      <c r="A18" s="138"/>
      <c r="B18" s="162"/>
      <c r="C18" s="162"/>
      <c r="D18" s="162"/>
      <c r="E18" s="162"/>
      <c r="F18" s="162"/>
      <c r="G18" s="162"/>
      <c r="H18" s="162"/>
      <c r="I18" s="78" t="s">
        <v>446</v>
      </c>
      <c r="J18" s="162"/>
      <c r="K18" s="79">
        <f>N18</f>
        <v>0</v>
      </c>
      <c r="L18" s="79"/>
      <c r="M18" s="79">
        <f>K18*L18</f>
        <v>0</v>
      </c>
      <c r="N18" s="79">
        <f t="shared" ref="N18" si="8">Q18</f>
        <v>0</v>
      </c>
      <c r="O18" s="79"/>
      <c r="P18" s="79">
        <f t="shared" ref="P18" si="9">N18*O18</f>
        <v>0</v>
      </c>
      <c r="Q18" s="79">
        <f t="shared" ref="Q18" si="10">T18</f>
        <v>0</v>
      </c>
      <c r="R18" s="79"/>
      <c r="S18" s="79">
        <f t="shared" ref="S18" si="11">Q18*R18</f>
        <v>0</v>
      </c>
      <c r="T18" s="79">
        <f t="shared" ref="T18" si="12">W18</f>
        <v>0</v>
      </c>
      <c r="U18" s="79"/>
      <c r="V18" s="79">
        <f t="shared" ref="V18" si="13">T18*U18</f>
        <v>0</v>
      </c>
      <c r="W18" s="79">
        <f t="shared" ref="W18" si="14">Z18</f>
        <v>0</v>
      </c>
      <c r="X18" s="79"/>
      <c r="Y18" s="79">
        <f t="shared" ref="Y18" si="15">W18*X18</f>
        <v>0</v>
      </c>
    </row>
    <row r="19" spans="1:25" ht="30.75" customHeight="1" x14ac:dyDescent="0.25">
      <c r="A19" s="138"/>
      <c r="B19" s="162"/>
      <c r="C19" s="162"/>
      <c r="D19" s="162"/>
      <c r="E19" s="162"/>
      <c r="F19" s="162"/>
      <c r="G19" s="162"/>
      <c r="H19" s="162"/>
      <c r="I19" s="80" t="s">
        <v>445</v>
      </c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</row>
    <row r="20" spans="1:25" ht="16.5" customHeight="1" x14ac:dyDescent="0.25">
      <c r="A20" s="138"/>
      <c r="B20" s="165"/>
      <c r="C20" s="165"/>
      <c r="D20" s="165"/>
      <c r="E20" s="165"/>
      <c r="F20" s="162"/>
      <c r="G20" s="162"/>
      <c r="H20" s="162"/>
      <c r="I20" s="162"/>
      <c r="J20" s="162"/>
      <c r="K20" s="78"/>
      <c r="L20" s="82"/>
      <c r="M20" s="83"/>
      <c r="N20" s="82"/>
      <c r="O20" s="82"/>
      <c r="P20" s="83"/>
      <c r="Q20" s="82"/>
      <c r="R20" s="82"/>
      <c r="S20" s="83"/>
      <c r="T20" s="82"/>
      <c r="U20" s="82"/>
      <c r="V20" s="83"/>
      <c r="W20" s="82"/>
      <c r="X20" s="82"/>
      <c r="Y20" s="83"/>
    </row>
    <row r="21" spans="1:25" s="142" customFormat="1" ht="16.5" customHeight="1" x14ac:dyDescent="0.25">
      <c r="A21" s="139"/>
      <c r="B21" s="165"/>
      <c r="C21" s="165"/>
      <c r="D21" s="165"/>
      <c r="E21" s="165"/>
      <c r="F21" s="162"/>
      <c r="G21" s="162"/>
      <c r="H21" s="162"/>
      <c r="I21" s="162"/>
      <c r="J21" s="161"/>
      <c r="K21" s="140"/>
      <c r="L21" s="141"/>
      <c r="M21" s="84"/>
      <c r="N21" s="141"/>
      <c r="O21" s="141"/>
      <c r="P21" s="84"/>
      <c r="Q21" s="141"/>
      <c r="R21" s="141"/>
      <c r="S21" s="84"/>
      <c r="T21" s="141"/>
      <c r="U21" s="141"/>
      <c r="V21" s="84"/>
      <c r="W21" s="141"/>
      <c r="X21" s="141"/>
      <c r="Y21" s="84"/>
    </row>
    <row r="22" spans="1:25" ht="21.75" customHeight="1" x14ac:dyDescent="0.25">
      <c r="A22" s="138">
        <v>3</v>
      </c>
      <c r="B22" s="219" t="s">
        <v>448</v>
      </c>
      <c r="C22" s="220"/>
      <c r="D22" s="220"/>
      <c r="E22" s="220"/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1"/>
    </row>
    <row r="23" spans="1:25" ht="26.25" customHeight="1" x14ac:dyDescent="0.25">
      <c r="A23" s="138"/>
      <c r="B23" s="162"/>
      <c r="C23" s="162"/>
      <c r="D23" s="162"/>
      <c r="E23" s="162"/>
      <c r="F23" s="162"/>
      <c r="G23" s="162"/>
      <c r="H23" s="162"/>
      <c r="I23" s="78" t="s">
        <v>446</v>
      </c>
      <c r="J23" s="162"/>
      <c r="K23" s="79">
        <f>N23</f>
        <v>0</v>
      </c>
      <c r="L23" s="79"/>
      <c r="M23" s="79">
        <f>K23*L23</f>
        <v>0</v>
      </c>
      <c r="N23" s="79">
        <f t="shared" ref="N23" si="16">Q23</f>
        <v>0</v>
      </c>
      <c r="O23" s="79"/>
      <c r="P23" s="79">
        <f t="shared" ref="P23" si="17">N23*O23</f>
        <v>0</v>
      </c>
      <c r="Q23" s="79">
        <f t="shared" ref="Q23" si="18">T23</f>
        <v>0</v>
      </c>
      <c r="R23" s="79"/>
      <c r="S23" s="79">
        <f t="shared" ref="S23" si="19">Q23*R23</f>
        <v>0</v>
      </c>
      <c r="T23" s="79">
        <f t="shared" ref="T23" si="20">W23</f>
        <v>0</v>
      </c>
      <c r="U23" s="79"/>
      <c r="V23" s="79">
        <f t="shared" ref="V23" si="21">T23*U23</f>
        <v>0</v>
      </c>
      <c r="W23" s="79">
        <f t="shared" ref="W23" si="22">Z23</f>
        <v>0</v>
      </c>
      <c r="X23" s="79"/>
      <c r="Y23" s="79">
        <f t="shared" ref="Y23" si="23">W23*X23</f>
        <v>0</v>
      </c>
    </row>
    <row r="24" spans="1:25" ht="30.75" customHeight="1" x14ac:dyDescent="0.25">
      <c r="A24" s="138"/>
      <c r="B24" s="162"/>
      <c r="C24" s="162"/>
      <c r="D24" s="162"/>
      <c r="E24" s="162"/>
      <c r="F24" s="162"/>
      <c r="G24" s="162"/>
      <c r="H24" s="162"/>
      <c r="I24" s="80" t="s">
        <v>445</v>
      </c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</row>
    <row r="25" spans="1:25" ht="16.5" customHeight="1" x14ac:dyDescent="0.25">
      <c r="A25" s="138"/>
      <c r="B25" s="165"/>
      <c r="C25" s="165"/>
      <c r="D25" s="165"/>
      <c r="E25" s="165"/>
      <c r="F25" s="162"/>
      <c r="G25" s="162"/>
      <c r="H25" s="162"/>
      <c r="I25" s="162"/>
      <c r="J25" s="162"/>
      <c r="K25" s="78"/>
      <c r="L25" s="82"/>
      <c r="M25" s="83"/>
      <c r="N25" s="82"/>
      <c r="O25" s="82"/>
      <c r="P25" s="83"/>
      <c r="Q25" s="82"/>
      <c r="R25" s="82"/>
      <c r="S25" s="83"/>
      <c r="T25" s="82"/>
      <c r="U25" s="82"/>
      <c r="V25" s="83"/>
      <c r="W25" s="82"/>
      <c r="X25" s="82"/>
      <c r="Y25" s="83"/>
    </row>
    <row r="26" spans="1:25" s="142" customFormat="1" ht="16.5" customHeight="1" x14ac:dyDescent="0.25">
      <c r="A26" s="139"/>
      <c r="B26" s="165"/>
      <c r="C26" s="165"/>
      <c r="D26" s="165"/>
      <c r="E26" s="165"/>
      <c r="F26" s="162"/>
      <c r="G26" s="162"/>
      <c r="H26" s="162"/>
      <c r="I26" s="162"/>
      <c r="J26" s="161"/>
      <c r="K26" s="140"/>
      <c r="L26" s="141"/>
      <c r="M26" s="84"/>
      <c r="N26" s="141"/>
      <c r="O26" s="141"/>
      <c r="P26" s="84"/>
      <c r="Q26" s="141"/>
      <c r="R26" s="141"/>
      <c r="S26" s="84"/>
      <c r="T26" s="141"/>
      <c r="U26" s="141"/>
      <c r="V26" s="84"/>
      <c r="W26" s="141"/>
      <c r="X26" s="141"/>
      <c r="Y26" s="84"/>
    </row>
    <row r="27" spans="1:25" ht="21.75" customHeight="1" x14ac:dyDescent="0.25">
      <c r="A27" s="138"/>
      <c r="B27" s="219" t="s">
        <v>453</v>
      </c>
      <c r="C27" s="220"/>
      <c r="D27" s="220"/>
      <c r="E27" s="220"/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21"/>
    </row>
    <row r="28" spans="1:25" ht="26.25" customHeight="1" x14ac:dyDescent="0.25">
      <c r="A28" s="138"/>
      <c r="B28" s="162"/>
      <c r="C28" s="162"/>
      <c r="D28" s="162"/>
      <c r="E28" s="162"/>
      <c r="F28" s="162"/>
      <c r="G28" s="162"/>
      <c r="H28" s="162"/>
      <c r="I28" s="78" t="s">
        <v>446</v>
      </c>
      <c r="J28" s="162"/>
      <c r="K28" s="79">
        <f>N28</f>
        <v>0</v>
      </c>
      <c r="L28" s="79"/>
      <c r="M28" s="79">
        <f>K28*L28</f>
        <v>0</v>
      </c>
      <c r="N28" s="79">
        <f t="shared" ref="N28" si="24">Q28</f>
        <v>0</v>
      </c>
      <c r="O28" s="79"/>
      <c r="P28" s="79">
        <f t="shared" ref="P28" si="25">N28*O28</f>
        <v>0</v>
      </c>
      <c r="Q28" s="79">
        <f t="shared" ref="Q28" si="26">T28</f>
        <v>0</v>
      </c>
      <c r="R28" s="79"/>
      <c r="S28" s="79">
        <f t="shared" ref="S28" si="27">Q28*R28</f>
        <v>0</v>
      </c>
      <c r="T28" s="79">
        <f t="shared" ref="T28" si="28">W28</f>
        <v>0</v>
      </c>
      <c r="U28" s="79"/>
      <c r="V28" s="79">
        <f t="shared" ref="V28" si="29">T28*U28</f>
        <v>0</v>
      </c>
      <c r="W28" s="79">
        <f t="shared" ref="W28" si="30">Z28</f>
        <v>0</v>
      </c>
      <c r="X28" s="79"/>
      <c r="Y28" s="79">
        <f t="shared" ref="Y28" si="31">W28*X28</f>
        <v>0</v>
      </c>
    </row>
    <row r="29" spans="1:25" ht="30.75" customHeight="1" x14ac:dyDescent="0.25">
      <c r="A29" s="138"/>
      <c r="B29" s="162"/>
      <c r="C29" s="162"/>
      <c r="D29" s="162"/>
      <c r="E29" s="162"/>
      <c r="F29" s="162"/>
      <c r="G29" s="162"/>
      <c r="H29" s="162"/>
      <c r="I29" s="80" t="s">
        <v>445</v>
      </c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62"/>
    </row>
    <row r="30" spans="1:25" ht="16.5" customHeight="1" x14ac:dyDescent="0.25">
      <c r="A30" s="138"/>
      <c r="B30" s="165"/>
      <c r="C30" s="165"/>
      <c r="D30" s="165"/>
      <c r="E30" s="165"/>
      <c r="F30" s="162"/>
      <c r="G30" s="162"/>
      <c r="H30" s="162"/>
      <c r="I30" s="162"/>
      <c r="J30" s="162"/>
      <c r="K30" s="78"/>
      <c r="L30" s="82"/>
      <c r="M30" s="83"/>
      <c r="N30" s="82"/>
      <c r="O30" s="82"/>
      <c r="P30" s="83"/>
      <c r="Q30" s="82"/>
      <c r="R30" s="82"/>
      <c r="S30" s="83"/>
      <c r="T30" s="82"/>
      <c r="U30" s="82"/>
      <c r="V30" s="83"/>
      <c r="W30" s="82"/>
      <c r="X30" s="82"/>
      <c r="Y30" s="83"/>
    </row>
    <row r="31" spans="1:25" s="142" customFormat="1" ht="16.5" customHeight="1" x14ac:dyDescent="0.25">
      <c r="A31" s="139"/>
      <c r="B31" s="165"/>
      <c r="C31" s="165"/>
      <c r="D31" s="165"/>
      <c r="E31" s="165"/>
      <c r="F31" s="162"/>
      <c r="G31" s="162"/>
      <c r="H31" s="162"/>
      <c r="I31" s="162"/>
      <c r="J31" s="161"/>
      <c r="K31" s="140"/>
      <c r="L31" s="141"/>
      <c r="M31" s="84"/>
      <c r="N31" s="141"/>
      <c r="O31" s="141"/>
      <c r="P31" s="84"/>
      <c r="Q31" s="141"/>
      <c r="R31" s="141"/>
      <c r="S31" s="84"/>
      <c r="T31" s="141"/>
      <c r="U31" s="141"/>
      <c r="V31" s="84"/>
      <c r="W31" s="141"/>
      <c r="X31" s="141"/>
      <c r="Y31" s="84"/>
    </row>
    <row r="34" spans="2:25" x14ac:dyDescent="0.25">
      <c r="B34" s="198" t="s">
        <v>30</v>
      </c>
      <c r="C34" s="198"/>
      <c r="D34" s="198"/>
      <c r="E34" s="198"/>
      <c r="F34" s="198"/>
      <c r="G34" s="198"/>
      <c r="H34" s="198"/>
      <c r="I34" s="198"/>
      <c r="J34" s="158"/>
    </row>
    <row r="35" spans="2:25" x14ac:dyDescent="0.25">
      <c r="B35" s="198" t="s">
        <v>31</v>
      </c>
      <c r="C35" s="198"/>
      <c r="D35" s="198"/>
      <c r="E35" s="198"/>
      <c r="F35" s="198"/>
      <c r="G35" s="198"/>
      <c r="H35" s="198"/>
      <c r="I35" s="198"/>
      <c r="J35" s="158"/>
    </row>
    <row r="36" spans="2:25" s="160" customFormat="1" x14ac:dyDescent="0.25"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</sheetData>
  <mergeCells count="24">
    <mergeCell ref="A8:A10"/>
    <mergeCell ref="B8:I9"/>
    <mergeCell ref="B1:Y1"/>
    <mergeCell ref="B2:L2"/>
    <mergeCell ref="B3:L3"/>
    <mergeCell ref="B4:L4"/>
    <mergeCell ref="B5:L5"/>
    <mergeCell ref="B6:L6"/>
    <mergeCell ref="J8:M8"/>
    <mergeCell ref="N8:Y8"/>
    <mergeCell ref="J9:J10"/>
    <mergeCell ref="K9:K10"/>
    <mergeCell ref="L9:L10"/>
    <mergeCell ref="M9:M10"/>
    <mergeCell ref="N9:P9"/>
    <mergeCell ref="Q9:S9"/>
    <mergeCell ref="T9:V9"/>
    <mergeCell ref="W9:Y9"/>
    <mergeCell ref="B34:I34"/>
    <mergeCell ref="B35:I35"/>
    <mergeCell ref="B22:Y22"/>
    <mergeCell ref="B27:Y27"/>
    <mergeCell ref="B12:Y12"/>
    <mergeCell ref="B17:Y17"/>
  </mergeCells>
  <pageMargins left="0.31496062992125984" right="0.31496062992125984" top="1.1417322834645669" bottom="0.74803149606299213" header="0.31496062992125984" footer="0.31496062992125984"/>
  <pageSetup paperSize="9" scale="4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zoomScale="85" zoomScaleNormal="85" workbookViewId="0">
      <selection activeCell="X35" sqref="X35"/>
    </sheetView>
  </sheetViews>
  <sheetFormatPr defaultRowHeight="15" x14ac:dyDescent="0.25"/>
  <cols>
    <col min="1" max="5" width="9.140625" style="160"/>
    <col min="6" max="6" width="6.42578125" style="160" customWidth="1"/>
    <col min="7" max="7" width="7" style="160" customWidth="1"/>
    <col min="8" max="8" width="12" style="160" customWidth="1"/>
    <col min="9" max="9" width="31.5703125" style="160" customWidth="1"/>
    <col min="10" max="10" width="9.85546875" style="160" customWidth="1"/>
    <col min="11" max="12" width="9.140625" style="3"/>
    <col min="13" max="13" width="12.7109375" style="3" customWidth="1"/>
    <col min="14" max="16384" width="9.140625" style="3"/>
  </cols>
  <sheetData>
    <row r="1" spans="1:29" ht="15" customHeight="1" x14ac:dyDescent="0.25">
      <c r="A1" s="222" t="s">
        <v>133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</row>
    <row r="2" spans="1:29" ht="18.75" x14ac:dyDescent="0.25">
      <c r="A2" s="223" t="s">
        <v>19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</row>
    <row r="3" spans="1:29" ht="15" customHeight="1" x14ac:dyDescent="0.25">
      <c r="A3" s="224" t="s">
        <v>79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</row>
    <row r="4" spans="1:29" ht="15" customHeight="1" x14ac:dyDescent="0.25">
      <c r="A4" s="233" t="s">
        <v>334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</row>
    <row r="5" spans="1:29" ht="15" customHeight="1" x14ac:dyDescent="0.25">
      <c r="A5" s="234" t="s">
        <v>26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</row>
    <row r="6" spans="1:29" ht="15" customHeight="1" x14ac:dyDescent="0.25">
      <c r="A6" s="232" t="s">
        <v>196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</row>
    <row r="7" spans="1:29" ht="15.75" x14ac:dyDescent="0.25">
      <c r="A7" s="218" t="s">
        <v>15</v>
      </c>
      <c r="B7" s="218"/>
      <c r="C7" s="218"/>
      <c r="D7" s="218"/>
      <c r="E7" s="218"/>
      <c r="F7" s="218"/>
      <c r="G7" s="218"/>
      <c r="H7" s="218"/>
      <c r="I7" s="218"/>
      <c r="J7" s="218"/>
      <c r="K7" s="218" t="s">
        <v>104</v>
      </c>
      <c r="L7" s="218"/>
      <c r="M7" s="218"/>
      <c r="N7" s="218"/>
      <c r="O7" s="218" t="s">
        <v>107</v>
      </c>
      <c r="P7" s="218"/>
      <c r="Q7" s="218"/>
      <c r="R7" s="218"/>
      <c r="S7" s="218"/>
      <c r="T7" s="218"/>
      <c r="U7" s="218"/>
      <c r="V7" s="218"/>
      <c r="W7" s="218"/>
      <c r="X7" s="218"/>
      <c r="Y7" s="218"/>
      <c r="Z7" s="218"/>
      <c r="AA7" s="218"/>
      <c r="AB7" s="218"/>
      <c r="AC7" s="218"/>
    </row>
    <row r="8" spans="1:29" ht="15" customHeight="1" x14ac:dyDescent="0.25">
      <c r="A8" s="218"/>
      <c r="B8" s="218"/>
      <c r="C8" s="218"/>
      <c r="D8" s="218"/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218" t="s">
        <v>23</v>
      </c>
      <c r="P8" s="218"/>
      <c r="Q8" s="218"/>
      <c r="R8" s="218" t="s">
        <v>24</v>
      </c>
      <c r="S8" s="218"/>
      <c r="T8" s="218"/>
      <c r="U8" s="218" t="s">
        <v>100</v>
      </c>
      <c r="V8" s="218"/>
      <c r="W8" s="218"/>
      <c r="X8" s="218" t="s">
        <v>101</v>
      </c>
      <c r="Y8" s="218"/>
      <c r="Z8" s="218"/>
      <c r="AA8" s="218" t="s">
        <v>102</v>
      </c>
      <c r="AB8" s="218"/>
      <c r="AC8" s="218"/>
    </row>
    <row r="9" spans="1:29" ht="47.25" x14ac:dyDescent="0.25">
      <c r="A9" s="162" t="s">
        <v>0</v>
      </c>
      <c r="B9" s="162" t="s">
        <v>1</v>
      </c>
      <c r="C9" s="162" t="s">
        <v>2</v>
      </c>
      <c r="D9" s="162" t="s">
        <v>3</v>
      </c>
      <c r="E9" s="162" t="s">
        <v>449</v>
      </c>
      <c r="F9" s="162" t="s">
        <v>21</v>
      </c>
      <c r="G9" s="162" t="s">
        <v>4</v>
      </c>
      <c r="H9" s="162" t="s">
        <v>5</v>
      </c>
      <c r="I9" s="162" t="s">
        <v>20</v>
      </c>
      <c r="J9" s="82" t="s">
        <v>105</v>
      </c>
      <c r="K9" s="82" t="s">
        <v>40</v>
      </c>
      <c r="L9" s="82" t="s">
        <v>306</v>
      </c>
      <c r="M9" s="82" t="s">
        <v>14</v>
      </c>
      <c r="N9" s="82" t="s">
        <v>29</v>
      </c>
      <c r="O9" s="82" t="s">
        <v>306</v>
      </c>
      <c r="P9" s="82" t="s">
        <v>14</v>
      </c>
      <c r="Q9" s="82" t="s">
        <v>29</v>
      </c>
      <c r="R9" s="82" t="s">
        <v>306</v>
      </c>
      <c r="S9" s="82" t="s">
        <v>14</v>
      </c>
      <c r="T9" s="82" t="s">
        <v>29</v>
      </c>
      <c r="U9" s="82" t="s">
        <v>306</v>
      </c>
      <c r="V9" s="82" t="s">
        <v>14</v>
      </c>
      <c r="W9" s="82" t="s">
        <v>29</v>
      </c>
      <c r="X9" s="82" t="s">
        <v>306</v>
      </c>
      <c r="Y9" s="82" t="s">
        <v>14</v>
      </c>
      <c r="Z9" s="82" t="s">
        <v>29</v>
      </c>
      <c r="AA9" s="82" t="s">
        <v>306</v>
      </c>
      <c r="AB9" s="82" t="s">
        <v>14</v>
      </c>
      <c r="AC9" s="82" t="s">
        <v>29</v>
      </c>
    </row>
    <row r="10" spans="1:29" ht="78.75" x14ac:dyDescent="0.25">
      <c r="A10" s="165"/>
      <c r="B10" s="165"/>
      <c r="C10" s="165"/>
      <c r="D10" s="165"/>
      <c r="E10" s="165"/>
      <c r="F10" s="165"/>
      <c r="G10" s="162"/>
      <c r="H10" s="165">
        <v>1210100</v>
      </c>
      <c r="I10" s="78" t="s">
        <v>197</v>
      </c>
      <c r="J10" s="78"/>
      <c r="K10" s="78"/>
      <c r="L10" s="82">
        <f>O10+R10+U10+X10+AA10</f>
        <v>0</v>
      </c>
      <c r="M10" s="82" t="e">
        <f t="shared" ref="M10:M23" si="0">N10/L10</f>
        <v>#DIV/0!</v>
      </c>
      <c r="N10" s="83">
        <f t="shared" ref="N10:N24" si="1">Q10+T10+W10+Z10+AC10</f>
        <v>0</v>
      </c>
      <c r="O10" s="82"/>
      <c r="P10" s="82"/>
      <c r="Q10" s="83">
        <f>O10*P10</f>
        <v>0</v>
      </c>
      <c r="R10" s="82"/>
      <c r="S10" s="82"/>
      <c r="T10" s="83">
        <f t="shared" ref="T10:T23" si="2">R10*S10</f>
        <v>0</v>
      </c>
      <c r="U10" s="82"/>
      <c r="V10" s="82"/>
      <c r="W10" s="83">
        <f t="shared" ref="W10:W23" si="3">U10*V10</f>
        <v>0</v>
      </c>
      <c r="X10" s="82"/>
      <c r="Y10" s="82"/>
      <c r="Z10" s="83">
        <f t="shared" ref="Z10:Z23" si="4">X10*Y10</f>
        <v>0</v>
      </c>
      <c r="AA10" s="82"/>
      <c r="AB10" s="82"/>
      <c r="AC10" s="83">
        <f t="shared" ref="AC10:AC23" si="5">AA10*AB10</f>
        <v>0</v>
      </c>
    </row>
    <row r="11" spans="1:29" ht="15.75" hidden="1" x14ac:dyDescent="0.25">
      <c r="A11" s="165"/>
      <c r="B11" s="165"/>
      <c r="C11" s="165"/>
      <c r="D11" s="165"/>
      <c r="E11" s="165"/>
      <c r="F11" s="165"/>
      <c r="G11" s="162"/>
      <c r="H11" s="165">
        <v>1211900</v>
      </c>
      <c r="I11" s="78" t="s">
        <v>33</v>
      </c>
      <c r="J11" s="78"/>
      <c r="K11" s="78"/>
      <c r="L11" s="82">
        <f t="shared" ref="L11:L12" si="6">O11+R11+U11+X11+AA11</f>
        <v>0</v>
      </c>
      <c r="M11" s="82" t="e">
        <f t="shared" si="0"/>
        <v>#DIV/0!</v>
      </c>
      <c r="N11" s="83">
        <f t="shared" si="1"/>
        <v>0</v>
      </c>
      <c r="O11" s="82"/>
      <c r="P11" s="82"/>
      <c r="Q11" s="83">
        <f t="shared" ref="Q11:Q12" si="7">O11*P11</f>
        <v>0</v>
      </c>
      <c r="R11" s="82"/>
      <c r="S11" s="82"/>
      <c r="T11" s="83">
        <f t="shared" si="2"/>
        <v>0</v>
      </c>
      <c r="U11" s="82"/>
      <c r="V11" s="82"/>
      <c r="W11" s="83">
        <f t="shared" si="3"/>
        <v>0</v>
      </c>
      <c r="X11" s="82"/>
      <c r="Y11" s="82"/>
      <c r="Z11" s="83">
        <f t="shared" si="4"/>
        <v>0</v>
      </c>
      <c r="AA11" s="82"/>
      <c r="AB11" s="82"/>
      <c r="AC11" s="83">
        <f t="shared" si="5"/>
        <v>0</v>
      </c>
    </row>
    <row r="12" spans="1:29" ht="47.25" x14ac:dyDescent="0.25">
      <c r="A12" s="165"/>
      <c r="B12" s="165"/>
      <c r="C12" s="165"/>
      <c r="D12" s="165"/>
      <c r="E12" s="165"/>
      <c r="F12" s="165"/>
      <c r="G12" s="162"/>
      <c r="H12" s="165">
        <v>1212500</v>
      </c>
      <c r="I12" s="78" t="s">
        <v>192</v>
      </c>
      <c r="J12" s="78"/>
      <c r="K12" s="78"/>
      <c r="L12" s="82">
        <f t="shared" si="6"/>
        <v>0</v>
      </c>
      <c r="M12" s="82" t="e">
        <f t="shared" si="0"/>
        <v>#DIV/0!</v>
      </c>
      <c r="N12" s="83">
        <f t="shared" si="1"/>
        <v>0</v>
      </c>
      <c r="O12" s="82"/>
      <c r="P12" s="82"/>
      <c r="Q12" s="83">
        <f t="shared" si="7"/>
        <v>0</v>
      </c>
      <c r="R12" s="82"/>
      <c r="S12" s="82"/>
      <c r="T12" s="83">
        <f t="shared" si="2"/>
        <v>0</v>
      </c>
      <c r="U12" s="82"/>
      <c r="V12" s="82"/>
      <c r="W12" s="83">
        <f t="shared" si="3"/>
        <v>0</v>
      </c>
      <c r="X12" s="82"/>
      <c r="Y12" s="82"/>
      <c r="Z12" s="83">
        <f t="shared" si="4"/>
        <v>0</v>
      </c>
      <c r="AA12" s="82"/>
      <c r="AB12" s="82"/>
      <c r="AC12" s="83">
        <f t="shared" si="5"/>
        <v>0</v>
      </c>
    </row>
    <row r="13" spans="1:29" ht="15.75" x14ac:dyDescent="0.25">
      <c r="A13" s="165"/>
      <c r="B13" s="165"/>
      <c r="C13" s="165"/>
      <c r="D13" s="165"/>
      <c r="E13" s="165"/>
      <c r="F13" s="165"/>
      <c r="G13" s="162"/>
      <c r="H13" s="165">
        <v>1332300</v>
      </c>
      <c r="I13" s="86" t="s">
        <v>64</v>
      </c>
      <c r="J13" s="86"/>
      <c r="K13" s="78"/>
      <c r="L13" s="82">
        <f t="shared" ref="L13:L23" si="8">O13+R13+U13+X13+AA13</f>
        <v>0</v>
      </c>
      <c r="M13" s="82" t="e">
        <f t="shared" si="0"/>
        <v>#DIV/0!</v>
      </c>
      <c r="N13" s="83">
        <f t="shared" si="1"/>
        <v>0</v>
      </c>
      <c r="O13" s="82"/>
      <c r="P13" s="82"/>
      <c r="Q13" s="83">
        <f t="shared" ref="Q13:Q23" si="9">O13*P13</f>
        <v>0</v>
      </c>
      <c r="R13" s="82"/>
      <c r="S13" s="82"/>
      <c r="T13" s="83">
        <f t="shared" si="2"/>
        <v>0</v>
      </c>
      <c r="U13" s="82"/>
      <c r="V13" s="82"/>
      <c r="W13" s="83">
        <f t="shared" si="3"/>
        <v>0</v>
      </c>
      <c r="X13" s="82"/>
      <c r="Y13" s="82"/>
      <c r="Z13" s="83">
        <f t="shared" si="4"/>
        <v>0</v>
      </c>
      <c r="AA13" s="82"/>
      <c r="AB13" s="82"/>
      <c r="AC13" s="83">
        <f t="shared" si="5"/>
        <v>0</v>
      </c>
    </row>
    <row r="14" spans="1:29" ht="15.75" x14ac:dyDescent="0.25">
      <c r="A14" s="165"/>
      <c r="B14" s="165"/>
      <c r="C14" s="165"/>
      <c r="D14" s="165"/>
      <c r="E14" s="165"/>
      <c r="F14" s="165"/>
      <c r="G14" s="162"/>
      <c r="H14" s="165">
        <v>1332400</v>
      </c>
      <c r="I14" s="86" t="s">
        <v>63</v>
      </c>
      <c r="J14" s="86"/>
      <c r="K14" s="78"/>
      <c r="L14" s="82">
        <f t="shared" si="8"/>
        <v>0</v>
      </c>
      <c r="M14" s="82" t="e">
        <f t="shared" si="0"/>
        <v>#DIV/0!</v>
      </c>
      <c r="N14" s="83">
        <f t="shared" si="1"/>
        <v>0</v>
      </c>
      <c r="O14" s="82"/>
      <c r="P14" s="82"/>
      <c r="Q14" s="83">
        <f t="shared" si="9"/>
        <v>0</v>
      </c>
      <c r="R14" s="82"/>
      <c r="S14" s="82"/>
      <c r="T14" s="83">
        <f t="shared" si="2"/>
        <v>0</v>
      </c>
      <c r="U14" s="82"/>
      <c r="V14" s="82"/>
      <c r="W14" s="83">
        <f t="shared" si="3"/>
        <v>0</v>
      </c>
      <c r="X14" s="82"/>
      <c r="Y14" s="82"/>
      <c r="Z14" s="83">
        <f t="shared" si="4"/>
        <v>0</v>
      </c>
      <c r="AA14" s="82"/>
      <c r="AB14" s="82"/>
      <c r="AC14" s="83">
        <f t="shared" si="5"/>
        <v>0</v>
      </c>
    </row>
    <row r="15" spans="1:29" ht="38.25" customHeight="1" x14ac:dyDescent="0.25">
      <c r="A15" s="82"/>
      <c r="B15" s="82"/>
      <c r="C15" s="82"/>
      <c r="D15" s="82"/>
      <c r="E15" s="82"/>
      <c r="F15" s="82"/>
      <c r="G15" s="162"/>
      <c r="H15" s="165">
        <v>2110300</v>
      </c>
      <c r="I15" s="78" t="s">
        <v>89</v>
      </c>
      <c r="J15" s="86"/>
      <c r="K15" s="78"/>
      <c r="L15" s="82">
        <f t="shared" si="8"/>
        <v>0</v>
      </c>
      <c r="M15" s="82" t="e">
        <f t="shared" si="0"/>
        <v>#DIV/0!</v>
      </c>
      <c r="N15" s="83">
        <f t="shared" si="1"/>
        <v>0</v>
      </c>
      <c r="O15" s="82"/>
      <c r="P15" s="82"/>
      <c r="Q15" s="83">
        <f t="shared" si="9"/>
        <v>0</v>
      </c>
      <c r="R15" s="82"/>
      <c r="S15" s="82"/>
      <c r="T15" s="83">
        <f t="shared" si="2"/>
        <v>0</v>
      </c>
      <c r="U15" s="82"/>
      <c r="V15" s="82"/>
      <c r="W15" s="83">
        <f t="shared" si="3"/>
        <v>0</v>
      </c>
      <c r="X15" s="82"/>
      <c r="Y15" s="82"/>
      <c r="Z15" s="83">
        <f t="shared" si="4"/>
        <v>0</v>
      </c>
      <c r="AA15" s="82"/>
      <c r="AB15" s="82"/>
      <c r="AC15" s="83">
        <f t="shared" si="5"/>
        <v>0</v>
      </c>
    </row>
    <row r="16" spans="1:29" ht="15.75" x14ac:dyDescent="0.25">
      <c r="A16" s="82"/>
      <c r="B16" s="82"/>
      <c r="C16" s="82"/>
      <c r="D16" s="82"/>
      <c r="E16" s="82"/>
      <c r="F16" s="82"/>
      <c r="G16" s="162"/>
      <c r="H16" s="165">
        <v>2110400</v>
      </c>
      <c r="I16" s="78" t="s">
        <v>90</v>
      </c>
      <c r="J16" s="86"/>
      <c r="K16" s="78"/>
      <c r="L16" s="82">
        <f t="shared" si="8"/>
        <v>0</v>
      </c>
      <c r="M16" s="82" t="e">
        <f t="shared" si="0"/>
        <v>#DIV/0!</v>
      </c>
      <c r="N16" s="83">
        <f t="shared" si="1"/>
        <v>0</v>
      </c>
      <c r="O16" s="82"/>
      <c r="P16" s="82"/>
      <c r="Q16" s="83">
        <f t="shared" si="9"/>
        <v>0</v>
      </c>
      <c r="R16" s="82"/>
      <c r="S16" s="82"/>
      <c r="T16" s="83">
        <f t="shared" si="2"/>
        <v>0</v>
      </c>
      <c r="U16" s="82"/>
      <c r="V16" s="82"/>
      <c r="W16" s="83">
        <f t="shared" si="3"/>
        <v>0</v>
      </c>
      <c r="X16" s="82"/>
      <c r="Y16" s="82"/>
      <c r="Z16" s="83">
        <f t="shared" si="4"/>
        <v>0</v>
      </c>
      <c r="AA16" s="82"/>
      <c r="AB16" s="82"/>
      <c r="AC16" s="83">
        <f t="shared" si="5"/>
        <v>0</v>
      </c>
    </row>
    <row r="17" spans="1:29" ht="22.5" customHeight="1" x14ac:dyDescent="0.25">
      <c r="A17" s="82"/>
      <c r="B17" s="82"/>
      <c r="C17" s="82"/>
      <c r="D17" s="82"/>
      <c r="E17" s="82"/>
      <c r="F17" s="82"/>
      <c r="G17" s="162"/>
      <c r="H17" s="165">
        <v>2110500</v>
      </c>
      <c r="I17" s="78" t="s">
        <v>91</v>
      </c>
      <c r="J17" s="86"/>
      <c r="K17" s="78"/>
      <c r="L17" s="82">
        <f t="shared" si="8"/>
        <v>0</v>
      </c>
      <c r="M17" s="82" t="e">
        <f t="shared" si="0"/>
        <v>#DIV/0!</v>
      </c>
      <c r="N17" s="83">
        <f t="shared" si="1"/>
        <v>0</v>
      </c>
      <c r="O17" s="82"/>
      <c r="P17" s="82"/>
      <c r="Q17" s="83">
        <f t="shared" si="9"/>
        <v>0</v>
      </c>
      <c r="R17" s="82"/>
      <c r="S17" s="82"/>
      <c r="T17" s="83">
        <f t="shared" si="2"/>
        <v>0</v>
      </c>
      <c r="U17" s="82"/>
      <c r="V17" s="82"/>
      <c r="W17" s="83">
        <f t="shared" si="3"/>
        <v>0</v>
      </c>
      <c r="X17" s="82"/>
      <c r="Y17" s="82"/>
      <c r="Z17" s="83">
        <f t="shared" si="4"/>
        <v>0</v>
      </c>
      <c r="AA17" s="82"/>
      <c r="AB17" s="82"/>
      <c r="AC17" s="83">
        <f t="shared" si="5"/>
        <v>0</v>
      </c>
    </row>
    <row r="18" spans="1:29" ht="15.75" x14ac:dyDescent="0.25">
      <c r="A18" s="82"/>
      <c r="B18" s="82"/>
      <c r="C18" s="82"/>
      <c r="D18" s="82"/>
      <c r="E18" s="82"/>
      <c r="F18" s="82"/>
      <c r="G18" s="162"/>
      <c r="H18" s="165">
        <v>2110600</v>
      </c>
      <c r="I18" s="78" t="s">
        <v>92</v>
      </c>
      <c r="J18" s="86"/>
      <c r="K18" s="78"/>
      <c r="L18" s="82">
        <f t="shared" si="8"/>
        <v>0</v>
      </c>
      <c r="M18" s="82" t="e">
        <f t="shared" si="0"/>
        <v>#DIV/0!</v>
      </c>
      <c r="N18" s="83">
        <f t="shared" si="1"/>
        <v>0</v>
      </c>
      <c r="O18" s="82"/>
      <c r="P18" s="82"/>
      <c r="Q18" s="83">
        <f t="shared" si="9"/>
        <v>0</v>
      </c>
      <c r="R18" s="82"/>
      <c r="S18" s="82"/>
      <c r="T18" s="83">
        <f t="shared" si="2"/>
        <v>0</v>
      </c>
      <c r="U18" s="82"/>
      <c r="V18" s="82"/>
      <c r="W18" s="83">
        <f t="shared" si="3"/>
        <v>0</v>
      </c>
      <c r="X18" s="82"/>
      <c r="Y18" s="82"/>
      <c r="Z18" s="83">
        <f t="shared" si="4"/>
        <v>0</v>
      </c>
      <c r="AA18" s="82"/>
      <c r="AB18" s="82"/>
      <c r="AC18" s="83">
        <f t="shared" si="5"/>
        <v>0</v>
      </c>
    </row>
    <row r="19" spans="1:29" ht="15.75" x14ac:dyDescent="0.25">
      <c r="A19" s="82"/>
      <c r="B19" s="82"/>
      <c r="C19" s="82"/>
      <c r="D19" s="82"/>
      <c r="E19" s="82"/>
      <c r="F19" s="82"/>
      <c r="G19" s="162"/>
      <c r="H19" s="165">
        <v>2120400</v>
      </c>
      <c r="I19" s="78" t="s">
        <v>90</v>
      </c>
      <c r="J19" s="86"/>
      <c r="K19" s="78"/>
      <c r="L19" s="82">
        <f t="shared" si="8"/>
        <v>0</v>
      </c>
      <c r="M19" s="82" t="e">
        <f t="shared" si="0"/>
        <v>#DIV/0!</v>
      </c>
      <c r="N19" s="83">
        <f t="shared" si="1"/>
        <v>0</v>
      </c>
      <c r="O19" s="82"/>
      <c r="P19" s="82"/>
      <c r="Q19" s="83">
        <f t="shared" si="9"/>
        <v>0</v>
      </c>
      <c r="R19" s="82"/>
      <c r="S19" s="82"/>
      <c r="T19" s="83">
        <f t="shared" si="2"/>
        <v>0</v>
      </c>
      <c r="U19" s="82"/>
      <c r="V19" s="82"/>
      <c r="W19" s="83">
        <f t="shared" si="3"/>
        <v>0</v>
      </c>
      <c r="X19" s="82"/>
      <c r="Y19" s="82"/>
      <c r="Z19" s="83">
        <f t="shared" si="4"/>
        <v>0</v>
      </c>
      <c r="AA19" s="82"/>
      <c r="AB19" s="82"/>
      <c r="AC19" s="83">
        <f t="shared" si="5"/>
        <v>0</v>
      </c>
    </row>
    <row r="20" spans="1:29" ht="30" customHeight="1" x14ac:dyDescent="0.25">
      <c r="A20" s="82"/>
      <c r="B20" s="82"/>
      <c r="C20" s="82"/>
      <c r="D20" s="82"/>
      <c r="E20" s="82"/>
      <c r="F20" s="82"/>
      <c r="G20" s="162"/>
      <c r="H20" s="165">
        <v>2120500</v>
      </c>
      <c r="I20" s="78" t="s">
        <v>91</v>
      </c>
      <c r="J20" s="86"/>
      <c r="K20" s="78"/>
      <c r="L20" s="82">
        <f t="shared" si="8"/>
        <v>0</v>
      </c>
      <c r="M20" s="82" t="e">
        <f t="shared" si="0"/>
        <v>#DIV/0!</v>
      </c>
      <c r="N20" s="83">
        <f t="shared" si="1"/>
        <v>0</v>
      </c>
      <c r="O20" s="82"/>
      <c r="P20" s="82"/>
      <c r="Q20" s="83">
        <f t="shared" si="9"/>
        <v>0</v>
      </c>
      <c r="R20" s="82"/>
      <c r="S20" s="82"/>
      <c r="T20" s="83">
        <f t="shared" si="2"/>
        <v>0</v>
      </c>
      <c r="U20" s="82"/>
      <c r="V20" s="82"/>
      <c r="W20" s="83">
        <f t="shared" si="3"/>
        <v>0</v>
      </c>
      <c r="X20" s="82"/>
      <c r="Y20" s="82"/>
      <c r="Z20" s="83">
        <f t="shared" si="4"/>
        <v>0</v>
      </c>
      <c r="AA20" s="82"/>
      <c r="AB20" s="82"/>
      <c r="AC20" s="83">
        <f t="shared" si="5"/>
        <v>0</v>
      </c>
    </row>
    <row r="21" spans="1:29" ht="15.75" x14ac:dyDescent="0.25">
      <c r="A21" s="82"/>
      <c r="B21" s="82"/>
      <c r="C21" s="82"/>
      <c r="D21" s="82"/>
      <c r="E21" s="82"/>
      <c r="F21" s="82"/>
      <c r="G21" s="162"/>
      <c r="H21" s="165">
        <v>2121000</v>
      </c>
      <c r="I21" s="78" t="s">
        <v>93</v>
      </c>
      <c r="J21" s="86"/>
      <c r="K21" s="78"/>
      <c r="L21" s="82">
        <f t="shared" si="8"/>
        <v>0</v>
      </c>
      <c r="M21" s="82" t="e">
        <f t="shared" si="0"/>
        <v>#DIV/0!</v>
      </c>
      <c r="N21" s="83">
        <f t="shared" si="1"/>
        <v>0</v>
      </c>
      <c r="O21" s="82"/>
      <c r="P21" s="82"/>
      <c r="Q21" s="83">
        <f t="shared" si="9"/>
        <v>0</v>
      </c>
      <c r="R21" s="82"/>
      <c r="S21" s="82"/>
      <c r="T21" s="83">
        <f t="shared" si="2"/>
        <v>0</v>
      </c>
      <c r="U21" s="82"/>
      <c r="V21" s="82"/>
      <c r="W21" s="83">
        <f t="shared" si="3"/>
        <v>0</v>
      </c>
      <c r="X21" s="82"/>
      <c r="Y21" s="82"/>
      <c r="Z21" s="83">
        <f t="shared" si="4"/>
        <v>0</v>
      </c>
      <c r="AA21" s="82"/>
      <c r="AB21" s="82"/>
      <c r="AC21" s="83">
        <f t="shared" si="5"/>
        <v>0</v>
      </c>
    </row>
    <row r="22" spans="1:29" ht="15.75" x14ac:dyDescent="0.25">
      <c r="A22" s="82"/>
      <c r="B22" s="82"/>
      <c r="C22" s="82"/>
      <c r="D22" s="82"/>
      <c r="E22" s="82"/>
      <c r="F22" s="82"/>
      <c r="G22" s="162"/>
      <c r="H22" s="165">
        <v>2120600</v>
      </c>
      <c r="I22" s="78" t="s">
        <v>92</v>
      </c>
      <c r="J22" s="86"/>
      <c r="K22" s="78"/>
      <c r="L22" s="82">
        <f t="shared" si="8"/>
        <v>0</v>
      </c>
      <c r="M22" s="82" t="e">
        <f t="shared" si="0"/>
        <v>#DIV/0!</v>
      </c>
      <c r="N22" s="83">
        <f t="shared" si="1"/>
        <v>0</v>
      </c>
      <c r="O22" s="82"/>
      <c r="P22" s="82"/>
      <c r="Q22" s="83">
        <f t="shared" si="9"/>
        <v>0</v>
      </c>
      <c r="R22" s="82"/>
      <c r="S22" s="82"/>
      <c r="T22" s="83">
        <f t="shared" si="2"/>
        <v>0</v>
      </c>
      <c r="U22" s="82"/>
      <c r="V22" s="82"/>
      <c r="W22" s="83">
        <f t="shared" si="3"/>
        <v>0</v>
      </c>
      <c r="X22" s="82"/>
      <c r="Y22" s="82"/>
      <c r="Z22" s="83">
        <f t="shared" si="4"/>
        <v>0</v>
      </c>
      <c r="AA22" s="82"/>
      <c r="AB22" s="82"/>
      <c r="AC22" s="83">
        <f t="shared" si="5"/>
        <v>0</v>
      </c>
    </row>
    <row r="23" spans="1:29" ht="15.75" x14ac:dyDescent="0.25">
      <c r="A23" s="82"/>
      <c r="B23" s="82"/>
      <c r="C23" s="82"/>
      <c r="D23" s="82"/>
      <c r="E23" s="82"/>
      <c r="F23" s="82"/>
      <c r="G23" s="162"/>
      <c r="H23" s="165">
        <v>2121100</v>
      </c>
      <c r="I23" s="78" t="s">
        <v>94</v>
      </c>
      <c r="J23" s="86"/>
      <c r="K23" s="78"/>
      <c r="L23" s="82">
        <f t="shared" si="8"/>
        <v>0</v>
      </c>
      <c r="M23" s="82" t="e">
        <f t="shared" si="0"/>
        <v>#DIV/0!</v>
      </c>
      <c r="N23" s="83">
        <f t="shared" si="1"/>
        <v>0</v>
      </c>
      <c r="O23" s="82"/>
      <c r="P23" s="82"/>
      <c r="Q23" s="83">
        <f t="shared" si="9"/>
        <v>0</v>
      </c>
      <c r="R23" s="82"/>
      <c r="S23" s="82"/>
      <c r="T23" s="83">
        <f t="shared" si="2"/>
        <v>0</v>
      </c>
      <c r="U23" s="82"/>
      <c r="V23" s="82"/>
      <c r="W23" s="83">
        <f t="shared" si="3"/>
        <v>0</v>
      </c>
      <c r="X23" s="82"/>
      <c r="Y23" s="82"/>
      <c r="Z23" s="83">
        <f t="shared" si="4"/>
        <v>0</v>
      </c>
      <c r="AA23" s="82"/>
      <c r="AB23" s="82"/>
      <c r="AC23" s="83">
        <f t="shared" si="5"/>
        <v>0</v>
      </c>
    </row>
    <row r="24" spans="1:29" ht="15.75" x14ac:dyDescent="0.25">
      <c r="A24" s="231" t="s">
        <v>95</v>
      </c>
      <c r="B24" s="231"/>
      <c r="C24" s="231"/>
      <c r="D24" s="231"/>
      <c r="E24" s="231"/>
      <c r="F24" s="231"/>
      <c r="G24" s="231"/>
      <c r="H24" s="231"/>
      <c r="I24" s="231"/>
      <c r="J24" s="163"/>
      <c r="K24" s="161" t="s">
        <v>103</v>
      </c>
      <c r="L24" s="161" t="s">
        <v>103</v>
      </c>
      <c r="M24" s="161" t="s">
        <v>103</v>
      </c>
      <c r="N24" s="84" t="e">
        <f t="shared" si="1"/>
        <v>#REF!</v>
      </c>
      <c r="O24" s="161" t="s">
        <v>103</v>
      </c>
      <c r="P24" s="161" t="s">
        <v>103</v>
      </c>
      <c r="Q24" s="85" t="e">
        <f>#REF!+#REF!+#REF!+#REF!+#REF!</f>
        <v>#REF!</v>
      </c>
      <c r="R24" s="161" t="s">
        <v>103</v>
      </c>
      <c r="S24" s="161" t="s">
        <v>103</v>
      </c>
      <c r="T24" s="85" t="e">
        <f>#REF!+#REF!+#REF!+#REF!+#REF!</f>
        <v>#REF!</v>
      </c>
      <c r="U24" s="161" t="s">
        <v>103</v>
      </c>
      <c r="V24" s="161" t="s">
        <v>103</v>
      </c>
      <c r="W24" s="85" t="e">
        <f>#REF!+#REF!+#REF!+#REF!+#REF!</f>
        <v>#REF!</v>
      </c>
      <c r="X24" s="161" t="s">
        <v>103</v>
      </c>
      <c r="Y24" s="161" t="s">
        <v>103</v>
      </c>
      <c r="Z24" s="85" t="e">
        <f>#REF!+#REF!+#REF!+#REF!+#REF!</f>
        <v>#REF!</v>
      </c>
      <c r="AA24" s="161" t="s">
        <v>103</v>
      </c>
      <c r="AB24" s="161" t="s">
        <v>103</v>
      </c>
      <c r="AC24" s="85" t="e">
        <f>#REF!+#REF!+#REF!+#REF!+#REF!</f>
        <v>#REF!</v>
      </c>
    </row>
    <row r="25" spans="1:29" x14ac:dyDescent="0.25">
      <c r="A25" s="58"/>
      <c r="B25" s="58"/>
      <c r="C25" s="58"/>
      <c r="D25" s="58"/>
      <c r="E25" s="58"/>
      <c r="F25" s="58"/>
      <c r="G25" s="58"/>
      <c r="H25" s="58"/>
      <c r="I25" s="58"/>
      <c r="J25" s="58"/>
    </row>
    <row r="26" spans="1:29" s="59" customFormat="1" x14ac:dyDescent="0.25">
      <c r="A26" s="230" t="s">
        <v>88</v>
      </c>
      <c r="B26" s="230"/>
      <c r="C26" s="230"/>
      <c r="D26" s="230"/>
      <c r="E26" s="230"/>
      <c r="F26" s="230"/>
      <c r="G26" s="230"/>
      <c r="H26" s="230"/>
      <c r="I26" s="230"/>
      <c r="J26" s="164"/>
    </row>
    <row r="27" spans="1:29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29" x14ac:dyDescent="0.25">
      <c r="A28" s="198" t="s">
        <v>30</v>
      </c>
      <c r="B28" s="198"/>
      <c r="C28" s="198"/>
      <c r="D28" s="198"/>
      <c r="E28" s="198"/>
      <c r="F28" s="198"/>
      <c r="G28" s="198"/>
      <c r="H28" s="198"/>
      <c r="I28" s="198"/>
      <c r="J28" s="158"/>
    </row>
    <row r="29" spans="1:29" x14ac:dyDescent="0.25">
      <c r="A29" s="198" t="s">
        <v>31</v>
      </c>
      <c r="B29" s="198"/>
      <c r="C29" s="198"/>
      <c r="D29" s="198"/>
      <c r="E29" s="198"/>
      <c r="F29" s="198"/>
      <c r="G29" s="198"/>
      <c r="H29" s="198"/>
      <c r="I29" s="198"/>
      <c r="J29" s="158"/>
    </row>
  </sheetData>
  <mergeCells count="18">
    <mergeCell ref="A6:AC6"/>
    <mergeCell ref="A1:AC1"/>
    <mergeCell ref="A2:AC2"/>
    <mergeCell ref="A3:AC3"/>
    <mergeCell ref="A4:AC4"/>
    <mergeCell ref="A5:AC5"/>
    <mergeCell ref="K7:N8"/>
    <mergeCell ref="O7:AC7"/>
    <mergeCell ref="O8:Q8"/>
    <mergeCell ref="R8:T8"/>
    <mergeCell ref="U8:W8"/>
    <mergeCell ref="X8:Z8"/>
    <mergeCell ref="AA8:AC8"/>
    <mergeCell ref="A26:I26"/>
    <mergeCell ref="A28:I28"/>
    <mergeCell ref="A29:I29"/>
    <mergeCell ref="A24:I24"/>
    <mergeCell ref="A7:J8"/>
  </mergeCells>
  <pageMargins left="0.70866141732283472" right="0.19685039370078741" top="0.74803149606299213" bottom="0.74803149606299213" header="0.31496062992125984" footer="0.31496062992125984"/>
  <pageSetup paperSize="9" scale="47" orientation="landscape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view="pageBreakPreview" zoomScaleSheetLayoutView="100" workbookViewId="0">
      <selection activeCell="O7" sqref="O7:Q7"/>
    </sheetView>
  </sheetViews>
  <sheetFormatPr defaultRowHeight="15" x14ac:dyDescent="0.25"/>
  <cols>
    <col min="1" max="1" width="17.28515625" style="3" customWidth="1"/>
    <col min="2" max="2" width="6.7109375" style="57" customWidth="1"/>
    <col min="3" max="3" width="10.5703125" style="57" customWidth="1"/>
    <col min="4" max="5" width="7.7109375" style="57" customWidth="1"/>
    <col min="6" max="6" width="8" style="57" customWidth="1"/>
    <col min="7" max="7" width="9.140625" style="57"/>
    <col min="8" max="8" width="12" style="57" customWidth="1"/>
    <col min="9" max="9" width="20.42578125" style="57" customWidth="1"/>
    <col min="10" max="10" width="13.5703125" style="57" customWidth="1"/>
    <col min="11" max="11" width="8.7109375" style="3" customWidth="1"/>
    <col min="12" max="12" width="11" style="3" customWidth="1"/>
    <col min="13" max="13" width="13.7109375" style="3" customWidth="1"/>
    <col min="14" max="14" width="9.140625" style="3"/>
    <col min="15" max="15" width="11.28515625" style="3" customWidth="1"/>
    <col min="16" max="16" width="12.85546875" style="3" customWidth="1"/>
    <col min="17" max="17" width="9.140625" style="3"/>
    <col min="18" max="18" width="11.140625" style="3" customWidth="1"/>
    <col min="19" max="19" width="13" style="3" customWidth="1"/>
    <col min="20" max="20" width="9.140625" style="3"/>
    <col min="21" max="21" width="11.42578125" style="3" customWidth="1"/>
    <col min="22" max="22" width="13.140625" style="3" customWidth="1"/>
    <col min="23" max="16384" width="9.140625" style="3"/>
  </cols>
  <sheetData>
    <row r="1" spans="1:23" ht="15" customHeight="1" x14ac:dyDescent="0.25">
      <c r="B1" s="222" t="s">
        <v>134</v>
      </c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</row>
    <row r="2" spans="1:23" ht="15" customHeight="1" x14ac:dyDescent="0.25">
      <c r="B2" s="223" t="s">
        <v>19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</row>
    <row r="3" spans="1:23" ht="15" customHeight="1" x14ac:dyDescent="0.25">
      <c r="B3" s="224" t="s">
        <v>99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</row>
    <row r="4" spans="1:23" ht="15" customHeight="1" x14ac:dyDescent="0.25">
      <c r="B4" s="233" t="s">
        <v>97</v>
      </c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</row>
    <row r="5" spans="1:23" ht="15" customHeight="1" x14ac:dyDescent="0.25">
      <c r="B5" s="234" t="s">
        <v>28</v>
      </c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</row>
    <row r="6" spans="1:23" ht="15" customHeight="1" x14ac:dyDescent="0.25">
      <c r="B6" s="232" t="s">
        <v>196</v>
      </c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232"/>
    </row>
    <row r="7" spans="1:23" ht="15" customHeight="1" x14ac:dyDescent="0.25">
      <c r="A7" s="238" t="s">
        <v>455</v>
      </c>
      <c r="B7" s="218" t="s">
        <v>15</v>
      </c>
      <c r="C7" s="218"/>
      <c r="D7" s="218"/>
      <c r="E7" s="218"/>
      <c r="F7" s="218"/>
      <c r="G7" s="218"/>
      <c r="H7" s="218"/>
      <c r="I7" s="218"/>
      <c r="J7" s="218"/>
      <c r="K7" s="218" t="s">
        <v>16</v>
      </c>
      <c r="L7" s="218"/>
      <c r="M7" s="218"/>
      <c r="N7" s="218"/>
      <c r="O7" s="218" t="s">
        <v>23</v>
      </c>
      <c r="P7" s="218"/>
      <c r="Q7" s="218"/>
      <c r="R7" s="218" t="s">
        <v>24</v>
      </c>
      <c r="S7" s="218"/>
      <c r="T7" s="218"/>
      <c r="U7" s="218" t="s">
        <v>22</v>
      </c>
      <c r="V7" s="218"/>
      <c r="W7" s="218"/>
    </row>
    <row r="8" spans="1:23" s="49" customFormat="1" ht="47.25" customHeight="1" x14ac:dyDescent="0.25">
      <c r="A8" s="238"/>
      <c r="B8" s="51" t="s">
        <v>0</v>
      </c>
      <c r="C8" s="51" t="s">
        <v>1</v>
      </c>
      <c r="D8" s="51" t="s">
        <v>2</v>
      </c>
      <c r="E8" s="51" t="s">
        <v>3</v>
      </c>
      <c r="F8" s="51" t="s">
        <v>21</v>
      </c>
      <c r="G8" s="51" t="s">
        <v>4</v>
      </c>
      <c r="H8" s="51" t="s">
        <v>5</v>
      </c>
      <c r="I8" s="51" t="s">
        <v>20</v>
      </c>
      <c r="J8" s="51" t="s">
        <v>105</v>
      </c>
      <c r="K8" s="51" t="s">
        <v>96</v>
      </c>
      <c r="L8" s="51" t="s">
        <v>306</v>
      </c>
      <c r="M8" s="51" t="s">
        <v>14</v>
      </c>
      <c r="N8" s="51" t="s">
        <v>29</v>
      </c>
      <c r="O8" s="51" t="s">
        <v>306</v>
      </c>
      <c r="P8" s="51" t="s">
        <v>14</v>
      </c>
      <c r="Q8" s="51" t="s">
        <v>29</v>
      </c>
      <c r="R8" s="51" t="s">
        <v>306</v>
      </c>
      <c r="S8" s="51" t="s">
        <v>14</v>
      </c>
      <c r="T8" s="51" t="s">
        <v>29</v>
      </c>
      <c r="U8" s="51" t="s">
        <v>306</v>
      </c>
      <c r="V8" s="51" t="s">
        <v>14</v>
      </c>
      <c r="W8" s="51" t="s">
        <v>29</v>
      </c>
    </row>
    <row r="9" spans="1:23" ht="15.75" customHeight="1" x14ac:dyDescent="0.25">
      <c r="A9" s="219" t="s">
        <v>454</v>
      </c>
      <c r="B9" s="220"/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20"/>
      <c r="W9" s="221"/>
    </row>
    <row r="10" spans="1:23" ht="15.75" x14ac:dyDescent="0.25">
      <c r="A10" s="137"/>
      <c r="B10" s="81"/>
      <c r="C10" s="81"/>
      <c r="D10" s="81"/>
      <c r="E10" s="81"/>
      <c r="F10" s="81"/>
      <c r="G10" s="81"/>
      <c r="H10" s="81"/>
      <c r="I10" s="81"/>
      <c r="J10" s="81"/>
      <c r="K10" s="78"/>
      <c r="L10" s="82">
        <f t="shared" ref="L10:L16" si="0">O10+R10+U10</f>
        <v>0</v>
      </c>
      <c r="M10" s="82" t="e">
        <f t="shared" ref="M10:M16" si="1">N10/L10</f>
        <v>#DIV/0!</v>
      </c>
      <c r="N10" s="83">
        <f t="shared" ref="N10:N16" si="2">Q10+T10+W10</f>
        <v>0</v>
      </c>
      <c r="O10" s="82"/>
      <c r="P10" s="82"/>
      <c r="Q10" s="83">
        <f t="shared" ref="Q10:Q16" si="3">O10*P10</f>
        <v>0</v>
      </c>
      <c r="R10" s="82"/>
      <c r="S10" s="82"/>
      <c r="T10" s="83">
        <f t="shared" ref="T10:T16" si="4">R10*S10</f>
        <v>0</v>
      </c>
      <c r="U10" s="82"/>
      <c r="V10" s="82"/>
      <c r="W10" s="83">
        <f t="shared" ref="W10:W16" si="5">U10*V10</f>
        <v>0</v>
      </c>
    </row>
    <row r="11" spans="1:23" ht="15.75" x14ac:dyDescent="0.25">
      <c r="A11" s="137"/>
      <c r="B11" s="81"/>
      <c r="C11" s="81"/>
      <c r="D11" s="81"/>
      <c r="E11" s="81"/>
      <c r="F11" s="81"/>
      <c r="G11" s="81"/>
      <c r="H11" s="81"/>
      <c r="I11" s="81"/>
      <c r="J11" s="81"/>
      <c r="K11" s="78"/>
      <c r="L11" s="82">
        <f t="shared" si="0"/>
        <v>0</v>
      </c>
      <c r="M11" s="82" t="e">
        <f t="shared" si="1"/>
        <v>#DIV/0!</v>
      </c>
      <c r="N11" s="83">
        <f t="shared" si="2"/>
        <v>0</v>
      </c>
      <c r="O11" s="82"/>
      <c r="P11" s="82"/>
      <c r="Q11" s="83">
        <f t="shared" si="3"/>
        <v>0</v>
      </c>
      <c r="R11" s="82"/>
      <c r="S11" s="82"/>
      <c r="T11" s="83">
        <f t="shared" si="4"/>
        <v>0</v>
      </c>
      <c r="U11" s="82"/>
      <c r="V11" s="82"/>
      <c r="W11" s="83">
        <f t="shared" si="5"/>
        <v>0</v>
      </c>
    </row>
    <row r="12" spans="1:23" ht="15.75" customHeight="1" x14ac:dyDescent="0.25">
      <c r="A12" s="235" t="s">
        <v>456</v>
      </c>
      <c r="B12" s="236"/>
      <c r="C12" s="236"/>
      <c r="D12" s="236"/>
      <c r="E12" s="236"/>
      <c r="F12" s="236"/>
      <c r="G12" s="236"/>
      <c r="H12" s="237"/>
      <c r="I12" s="81"/>
      <c r="J12" s="81"/>
      <c r="K12" s="78"/>
      <c r="L12" s="82">
        <f t="shared" si="0"/>
        <v>0</v>
      </c>
      <c r="M12" s="82" t="e">
        <f t="shared" si="1"/>
        <v>#DIV/0!</v>
      </c>
      <c r="N12" s="83">
        <f t="shared" si="2"/>
        <v>0</v>
      </c>
      <c r="O12" s="82"/>
      <c r="P12" s="82"/>
      <c r="Q12" s="83">
        <f t="shared" si="3"/>
        <v>0</v>
      </c>
      <c r="R12" s="82"/>
      <c r="S12" s="82"/>
      <c r="T12" s="83">
        <f t="shared" si="4"/>
        <v>0</v>
      </c>
      <c r="U12" s="82"/>
      <c r="V12" s="82"/>
      <c r="W12" s="83">
        <f t="shared" si="5"/>
        <v>0</v>
      </c>
    </row>
    <row r="13" spans="1:23" ht="15.75" x14ac:dyDescent="0.25">
      <c r="A13" s="137"/>
      <c r="B13" s="81"/>
      <c r="C13" s="81"/>
      <c r="D13" s="81"/>
      <c r="E13" s="81"/>
      <c r="F13" s="81"/>
      <c r="G13" s="81"/>
      <c r="H13" s="81"/>
      <c r="I13" s="81"/>
      <c r="J13" s="81"/>
      <c r="K13" s="78"/>
      <c r="L13" s="82">
        <f t="shared" si="0"/>
        <v>0</v>
      </c>
      <c r="M13" s="82" t="e">
        <f t="shared" si="1"/>
        <v>#DIV/0!</v>
      </c>
      <c r="N13" s="83">
        <f t="shared" si="2"/>
        <v>0</v>
      </c>
      <c r="O13" s="82"/>
      <c r="P13" s="82"/>
      <c r="Q13" s="83">
        <f t="shared" si="3"/>
        <v>0</v>
      </c>
      <c r="R13" s="82"/>
      <c r="S13" s="82"/>
      <c r="T13" s="83">
        <f t="shared" si="4"/>
        <v>0</v>
      </c>
      <c r="U13" s="82"/>
      <c r="V13" s="82"/>
      <c r="W13" s="83">
        <f t="shared" si="5"/>
        <v>0</v>
      </c>
    </row>
    <row r="14" spans="1:23" ht="15.75" x14ac:dyDescent="0.25">
      <c r="A14" s="137"/>
      <c r="B14" s="81"/>
      <c r="C14" s="81"/>
      <c r="D14" s="81"/>
      <c r="E14" s="81"/>
      <c r="F14" s="81"/>
      <c r="G14" s="81"/>
      <c r="H14" s="81"/>
      <c r="I14" s="81"/>
      <c r="J14" s="81"/>
      <c r="K14" s="78"/>
      <c r="L14" s="82">
        <f t="shared" si="0"/>
        <v>0</v>
      </c>
      <c r="M14" s="82" t="e">
        <f t="shared" si="1"/>
        <v>#DIV/0!</v>
      </c>
      <c r="N14" s="83">
        <f t="shared" si="2"/>
        <v>0</v>
      </c>
      <c r="O14" s="82"/>
      <c r="P14" s="82"/>
      <c r="Q14" s="83">
        <f t="shared" si="3"/>
        <v>0</v>
      </c>
      <c r="R14" s="82"/>
      <c r="S14" s="82"/>
      <c r="T14" s="83">
        <f t="shared" si="4"/>
        <v>0</v>
      </c>
      <c r="U14" s="82"/>
      <c r="V14" s="82"/>
      <c r="W14" s="83">
        <f t="shared" si="5"/>
        <v>0</v>
      </c>
    </row>
    <row r="15" spans="1:23" ht="15" customHeight="1" x14ac:dyDescent="0.25">
      <c r="A15" s="235" t="s">
        <v>456</v>
      </c>
      <c r="B15" s="236"/>
      <c r="C15" s="236"/>
      <c r="D15" s="236"/>
      <c r="E15" s="236"/>
      <c r="F15" s="236"/>
      <c r="G15" s="236"/>
      <c r="H15" s="237"/>
      <c r="I15" s="81"/>
      <c r="J15" s="81"/>
      <c r="K15" s="78"/>
      <c r="L15" s="82">
        <f t="shared" si="0"/>
        <v>0</v>
      </c>
      <c r="M15" s="82" t="e">
        <f t="shared" si="1"/>
        <v>#DIV/0!</v>
      </c>
      <c r="N15" s="83">
        <f t="shared" si="2"/>
        <v>0</v>
      </c>
      <c r="O15" s="82"/>
      <c r="P15" s="82"/>
      <c r="Q15" s="83">
        <f t="shared" si="3"/>
        <v>0</v>
      </c>
      <c r="R15" s="82"/>
      <c r="S15" s="82"/>
      <c r="T15" s="83">
        <f t="shared" si="4"/>
        <v>0</v>
      </c>
      <c r="U15" s="82"/>
      <c r="V15" s="82"/>
      <c r="W15" s="83">
        <f t="shared" si="5"/>
        <v>0</v>
      </c>
    </row>
    <row r="16" spans="1:23" s="142" customFormat="1" ht="15.75" x14ac:dyDescent="0.25">
      <c r="A16" s="219" t="s">
        <v>457</v>
      </c>
      <c r="B16" s="220"/>
      <c r="C16" s="220"/>
      <c r="D16" s="220"/>
      <c r="E16" s="220"/>
      <c r="F16" s="220"/>
      <c r="G16" s="220"/>
      <c r="H16" s="221"/>
      <c r="I16" s="169"/>
      <c r="J16" s="169"/>
      <c r="K16" s="140"/>
      <c r="L16" s="141">
        <f t="shared" si="0"/>
        <v>0</v>
      </c>
      <c r="M16" s="141" t="e">
        <f t="shared" si="1"/>
        <v>#DIV/0!</v>
      </c>
      <c r="N16" s="84">
        <f t="shared" si="2"/>
        <v>0</v>
      </c>
      <c r="O16" s="141"/>
      <c r="P16" s="141"/>
      <c r="Q16" s="84">
        <f t="shared" si="3"/>
        <v>0</v>
      </c>
      <c r="R16" s="141"/>
      <c r="S16" s="141"/>
      <c r="T16" s="84">
        <f t="shared" si="4"/>
        <v>0</v>
      </c>
      <c r="U16" s="141"/>
      <c r="V16" s="141"/>
      <c r="W16" s="84">
        <f t="shared" si="5"/>
        <v>0</v>
      </c>
    </row>
    <row r="17" spans="1:23" ht="15.75" customHeight="1" x14ac:dyDescent="0.25">
      <c r="A17" s="219" t="s">
        <v>454</v>
      </c>
      <c r="B17" s="220"/>
      <c r="C17" s="220"/>
      <c r="D17" s="220"/>
      <c r="E17" s="220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1"/>
    </row>
    <row r="18" spans="1:23" ht="15.75" x14ac:dyDescent="0.25">
      <c r="A18" s="137"/>
      <c r="B18" s="170"/>
      <c r="C18" s="170"/>
      <c r="D18" s="170"/>
      <c r="E18" s="170"/>
      <c r="F18" s="170"/>
      <c r="G18" s="170"/>
      <c r="H18" s="170"/>
      <c r="I18" s="170"/>
      <c r="J18" s="170"/>
      <c r="K18" s="78"/>
      <c r="L18" s="82">
        <f t="shared" ref="L18:L24" si="6">O18+R18+U18</f>
        <v>0</v>
      </c>
      <c r="M18" s="82" t="e">
        <f t="shared" ref="M18:M24" si="7">N18/L18</f>
        <v>#DIV/0!</v>
      </c>
      <c r="N18" s="83">
        <f t="shared" ref="N18:N24" si="8">Q18+T18+W18</f>
        <v>0</v>
      </c>
      <c r="O18" s="82"/>
      <c r="P18" s="82"/>
      <c r="Q18" s="83">
        <f t="shared" ref="Q18:Q24" si="9">O18*P18</f>
        <v>0</v>
      </c>
      <c r="R18" s="82"/>
      <c r="S18" s="82"/>
      <c r="T18" s="83">
        <f t="shared" ref="T18:T24" si="10">R18*S18</f>
        <v>0</v>
      </c>
      <c r="U18" s="82"/>
      <c r="V18" s="82"/>
      <c r="W18" s="83">
        <f t="shared" ref="W18:W24" si="11">U18*V18</f>
        <v>0</v>
      </c>
    </row>
    <row r="19" spans="1:23" ht="15.75" x14ac:dyDescent="0.25">
      <c r="A19" s="137"/>
      <c r="B19" s="170"/>
      <c r="C19" s="170"/>
      <c r="D19" s="170"/>
      <c r="E19" s="170"/>
      <c r="F19" s="170"/>
      <c r="G19" s="170"/>
      <c r="H19" s="170"/>
      <c r="I19" s="170"/>
      <c r="J19" s="170"/>
      <c r="K19" s="78"/>
      <c r="L19" s="82">
        <f t="shared" si="6"/>
        <v>0</v>
      </c>
      <c r="M19" s="82" t="e">
        <f t="shared" si="7"/>
        <v>#DIV/0!</v>
      </c>
      <c r="N19" s="83">
        <f t="shared" si="8"/>
        <v>0</v>
      </c>
      <c r="O19" s="82"/>
      <c r="P19" s="82"/>
      <c r="Q19" s="83">
        <f t="shared" si="9"/>
        <v>0</v>
      </c>
      <c r="R19" s="82"/>
      <c r="S19" s="82"/>
      <c r="T19" s="83">
        <f t="shared" si="10"/>
        <v>0</v>
      </c>
      <c r="U19" s="82"/>
      <c r="V19" s="82"/>
      <c r="W19" s="83">
        <f t="shared" si="11"/>
        <v>0</v>
      </c>
    </row>
    <row r="20" spans="1:23" ht="15.75" customHeight="1" x14ac:dyDescent="0.25">
      <c r="A20" s="235" t="s">
        <v>456</v>
      </c>
      <c r="B20" s="236"/>
      <c r="C20" s="236"/>
      <c r="D20" s="236"/>
      <c r="E20" s="236"/>
      <c r="F20" s="236"/>
      <c r="G20" s="236"/>
      <c r="H20" s="237"/>
      <c r="I20" s="170"/>
      <c r="J20" s="170"/>
      <c r="K20" s="78"/>
      <c r="L20" s="82">
        <f t="shared" si="6"/>
        <v>0</v>
      </c>
      <c r="M20" s="82" t="e">
        <f t="shared" si="7"/>
        <v>#DIV/0!</v>
      </c>
      <c r="N20" s="83">
        <f t="shared" si="8"/>
        <v>0</v>
      </c>
      <c r="O20" s="82"/>
      <c r="P20" s="82"/>
      <c r="Q20" s="83">
        <f t="shared" si="9"/>
        <v>0</v>
      </c>
      <c r="R20" s="82"/>
      <c r="S20" s="82"/>
      <c r="T20" s="83">
        <f t="shared" si="10"/>
        <v>0</v>
      </c>
      <c r="U20" s="82"/>
      <c r="V20" s="82"/>
      <c r="W20" s="83">
        <f t="shared" si="11"/>
        <v>0</v>
      </c>
    </row>
    <row r="21" spans="1:23" ht="15.75" x14ac:dyDescent="0.25">
      <c r="A21" s="137"/>
      <c r="B21" s="170"/>
      <c r="C21" s="170"/>
      <c r="D21" s="170"/>
      <c r="E21" s="170"/>
      <c r="F21" s="170"/>
      <c r="G21" s="170"/>
      <c r="H21" s="170"/>
      <c r="I21" s="170"/>
      <c r="J21" s="170"/>
      <c r="K21" s="78"/>
      <c r="L21" s="82">
        <f t="shared" si="6"/>
        <v>0</v>
      </c>
      <c r="M21" s="82" t="e">
        <f t="shared" si="7"/>
        <v>#DIV/0!</v>
      </c>
      <c r="N21" s="83">
        <f t="shared" si="8"/>
        <v>0</v>
      </c>
      <c r="O21" s="82"/>
      <c r="P21" s="82"/>
      <c r="Q21" s="83">
        <f t="shared" si="9"/>
        <v>0</v>
      </c>
      <c r="R21" s="82"/>
      <c r="S21" s="82"/>
      <c r="T21" s="83">
        <f t="shared" si="10"/>
        <v>0</v>
      </c>
      <c r="U21" s="82"/>
      <c r="V21" s="82"/>
      <c r="W21" s="83">
        <f t="shared" si="11"/>
        <v>0</v>
      </c>
    </row>
    <row r="22" spans="1:23" ht="15.75" x14ac:dyDescent="0.25">
      <c r="A22" s="137"/>
      <c r="B22" s="170"/>
      <c r="C22" s="170"/>
      <c r="D22" s="170"/>
      <c r="E22" s="170"/>
      <c r="F22" s="170"/>
      <c r="G22" s="170"/>
      <c r="H22" s="170"/>
      <c r="I22" s="170"/>
      <c r="J22" s="170"/>
      <c r="K22" s="78"/>
      <c r="L22" s="82">
        <f t="shared" si="6"/>
        <v>0</v>
      </c>
      <c r="M22" s="82" t="e">
        <f t="shared" si="7"/>
        <v>#DIV/0!</v>
      </c>
      <c r="N22" s="83">
        <f t="shared" si="8"/>
        <v>0</v>
      </c>
      <c r="O22" s="82"/>
      <c r="P22" s="82"/>
      <c r="Q22" s="83">
        <f t="shared" si="9"/>
        <v>0</v>
      </c>
      <c r="R22" s="82"/>
      <c r="S22" s="82"/>
      <c r="T22" s="83">
        <f t="shared" si="10"/>
        <v>0</v>
      </c>
      <c r="U22" s="82"/>
      <c r="V22" s="82"/>
      <c r="W22" s="83">
        <f t="shared" si="11"/>
        <v>0</v>
      </c>
    </row>
    <row r="23" spans="1:23" ht="15" customHeight="1" x14ac:dyDescent="0.25">
      <c r="A23" s="235" t="s">
        <v>456</v>
      </c>
      <c r="B23" s="236"/>
      <c r="C23" s="236"/>
      <c r="D23" s="236"/>
      <c r="E23" s="236"/>
      <c r="F23" s="236"/>
      <c r="G23" s="236"/>
      <c r="H23" s="237"/>
      <c r="I23" s="170"/>
      <c r="J23" s="170"/>
      <c r="K23" s="78"/>
      <c r="L23" s="82">
        <f t="shared" si="6"/>
        <v>0</v>
      </c>
      <c r="M23" s="82" t="e">
        <f t="shared" si="7"/>
        <v>#DIV/0!</v>
      </c>
      <c r="N23" s="83">
        <f t="shared" si="8"/>
        <v>0</v>
      </c>
      <c r="O23" s="82"/>
      <c r="P23" s="82"/>
      <c r="Q23" s="83">
        <f t="shared" si="9"/>
        <v>0</v>
      </c>
      <c r="R23" s="82"/>
      <c r="S23" s="82"/>
      <c r="T23" s="83">
        <f t="shared" si="10"/>
        <v>0</v>
      </c>
      <c r="U23" s="82"/>
      <c r="V23" s="82"/>
      <c r="W23" s="83">
        <f t="shared" si="11"/>
        <v>0</v>
      </c>
    </row>
    <row r="24" spans="1:23" s="142" customFormat="1" ht="15.75" x14ac:dyDescent="0.25">
      <c r="A24" s="219" t="s">
        <v>457</v>
      </c>
      <c r="B24" s="220"/>
      <c r="C24" s="220"/>
      <c r="D24" s="220"/>
      <c r="E24" s="220"/>
      <c r="F24" s="220"/>
      <c r="G24" s="220"/>
      <c r="H24" s="221"/>
      <c r="I24" s="169"/>
      <c r="J24" s="169"/>
      <c r="K24" s="140"/>
      <c r="L24" s="141">
        <f t="shared" si="6"/>
        <v>0</v>
      </c>
      <c r="M24" s="141" t="e">
        <f t="shared" si="7"/>
        <v>#DIV/0!</v>
      </c>
      <c r="N24" s="84">
        <f t="shared" si="8"/>
        <v>0</v>
      </c>
      <c r="O24" s="141"/>
      <c r="P24" s="141"/>
      <c r="Q24" s="84">
        <f t="shared" si="9"/>
        <v>0</v>
      </c>
      <c r="R24" s="141"/>
      <c r="S24" s="141"/>
      <c r="T24" s="84">
        <f t="shared" si="10"/>
        <v>0</v>
      </c>
      <c r="U24" s="141"/>
      <c r="V24" s="141"/>
      <c r="W24" s="84">
        <f t="shared" si="11"/>
        <v>0</v>
      </c>
    </row>
    <row r="25" spans="1:23" s="142" customFormat="1" ht="15.75" customHeight="1" x14ac:dyDescent="0.25">
      <c r="A25" s="219" t="s">
        <v>458</v>
      </c>
      <c r="B25" s="220"/>
      <c r="C25" s="220"/>
      <c r="D25" s="220"/>
      <c r="E25" s="220"/>
      <c r="F25" s="220"/>
      <c r="G25" s="220"/>
      <c r="H25" s="221"/>
      <c r="I25" s="169"/>
      <c r="J25" s="169"/>
      <c r="K25" s="140"/>
      <c r="L25" s="141">
        <f t="shared" ref="L25" si="12">O25+R25+U25</f>
        <v>0</v>
      </c>
      <c r="M25" s="141" t="e">
        <f t="shared" ref="M25" si="13">N25/L25</f>
        <v>#DIV/0!</v>
      </c>
      <c r="N25" s="84">
        <f t="shared" ref="N25" si="14">Q25+T25+W25</f>
        <v>0</v>
      </c>
      <c r="O25" s="141"/>
      <c r="P25" s="141"/>
      <c r="Q25" s="84">
        <f t="shared" ref="Q25" si="15">O25*P25</f>
        <v>0</v>
      </c>
      <c r="R25" s="141"/>
      <c r="S25" s="141"/>
      <c r="T25" s="84">
        <f t="shared" ref="T25" si="16">R25*S25</f>
        <v>0</v>
      </c>
      <c r="U25" s="141"/>
      <c r="V25" s="141"/>
      <c r="W25" s="84">
        <f t="shared" ref="W25" si="17">U25*V25</f>
        <v>0</v>
      </c>
    </row>
    <row r="26" spans="1:23" x14ac:dyDescent="0.25">
      <c r="B26" s="60"/>
      <c r="C26" s="60"/>
      <c r="D26" s="60"/>
      <c r="E26" s="60"/>
      <c r="F26" s="60"/>
      <c r="G26" s="60"/>
      <c r="H26" s="60"/>
      <c r="I26" s="60"/>
      <c r="J26" s="60"/>
    </row>
    <row r="27" spans="1:23" x14ac:dyDescent="0.25">
      <c r="B27" s="198" t="s">
        <v>30</v>
      </c>
      <c r="C27" s="198"/>
      <c r="D27" s="198"/>
      <c r="E27" s="198"/>
      <c r="F27" s="198"/>
      <c r="G27" s="198"/>
      <c r="H27" s="198"/>
      <c r="I27" s="198"/>
      <c r="J27" s="56"/>
    </row>
    <row r="28" spans="1:23" x14ac:dyDescent="0.25">
      <c r="B28" s="198" t="s">
        <v>31</v>
      </c>
      <c r="C28" s="198"/>
      <c r="D28" s="198"/>
      <c r="E28" s="198"/>
      <c r="F28" s="198"/>
      <c r="G28" s="198"/>
      <c r="H28" s="198"/>
      <c r="I28" s="198"/>
      <c r="J28" s="56"/>
    </row>
  </sheetData>
  <mergeCells count="23">
    <mergeCell ref="B27:I27"/>
    <mergeCell ref="B28:I28"/>
    <mergeCell ref="B1:W1"/>
    <mergeCell ref="B2:W2"/>
    <mergeCell ref="B3:W3"/>
    <mergeCell ref="B4:W4"/>
    <mergeCell ref="B5:W5"/>
    <mergeCell ref="B6:W6"/>
    <mergeCell ref="U7:W7"/>
    <mergeCell ref="K7:N7"/>
    <mergeCell ref="O7:Q7"/>
    <mergeCell ref="R7:T7"/>
    <mergeCell ref="B7:J7"/>
    <mergeCell ref="A25:H25"/>
    <mergeCell ref="A7:A8"/>
    <mergeCell ref="A9:W9"/>
    <mergeCell ref="A12:H12"/>
    <mergeCell ref="A15:H15"/>
    <mergeCell ref="A24:H24"/>
    <mergeCell ref="A16:H16"/>
    <mergeCell ref="A17:W17"/>
    <mergeCell ref="A20:H20"/>
    <mergeCell ref="A23:H23"/>
  </mergeCells>
  <pageMargins left="0.70866141732283472" right="0.70866141732283472" top="0.74803149606299213" bottom="0.74803149606299213" header="0.31496062992125984" footer="0.31496062992125984"/>
  <pageSetup paperSize="9" scale="51" orientation="landscape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R32" sqref="R32"/>
    </sheetView>
  </sheetViews>
  <sheetFormatPr defaultRowHeight="15.75" x14ac:dyDescent="0.25"/>
  <cols>
    <col min="1" max="1" width="27.5703125" style="40" customWidth="1"/>
    <col min="2" max="2" width="10" style="40" customWidth="1"/>
    <col min="3" max="3" width="19" style="40" customWidth="1"/>
    <col min="4" max="4" width="13.42578125" style="40" customWidth="1"/>
    <col min="5" max="5" width="20.42578125" style="40" customWidth="1"/>
    <col min="6" max="6" width="10.5703125" style="40" customWidth="1"/>
    <col min="7" max="7" width="20.5703125" style="40" customWidth="1"/>
    <col min="8" max="8" width="28" style="40" customWidth="1"/>
    <col min="9" max="16384" width="9.140625" style="40"/>
  </cols>
  <sheetData>
    <row r="1" spans="1:8" x14ac:dyDescent="0.25">
      <c r="E1" s="239" t="s">
        <v>322</v>
      </c>
      <c r="F1" s="239"/>
      <c r="G1" s="239"/>
      <c r="H1" s="239"/>
    </row>
    <row r="2" spans="1:8" x14ac:dyDescent="0.25">
      <c r="E2" s="41"/>
      <c r="F2" s="41"/>
      <c r="G2" s="41"/>
      <c r="H2" s="41"/>
    </row>
    <row r="3" spans="1:8" s="47" customFormat="1" ht="18.75" x14ac:dyDescent="0.25">
      <c r="A3" s="240" t="s">
        <v>332</v>
      </c>
      <c r="B3" s="240"/>
      <c r="C3" s="240"/>
      <c r="D3" s="240"/>
      <c r="E3" s="240"/>
      <c r="F3" s="240"/>
      <c r="G3" s="240"/>
      <c r="H3" s="240"/>
    </row>
    <row r="4" spans="1:8" ht="51" customHeight="1" x14ac:dyDescent="0.25">
      <c r="A4" s="46" t="s">
        <v>323</v>
      </c>
      <c r="B4" s="45"/>
      <c r="C4" s="45"/>
      <c r="D4" s="45"/>
      <c r="E4" s="45"/>
      <c r="F4" s="45"/>
      <c r="G4" s="45"/>
      <c r="H4" s="48" t="s">
        <v>324</v>
      </c>
    </row>
    <row r="5" spans="1:8" x14ac:dyDescent="0.25">
      <c r="A5" s="218" t="s">
        <v>312</v>
      </c>
      <c r="B5" s="241" t="s">
        <v>331</v>
      </c>
      <c r="C5" s="241"/>
      <c r="D5" s="241" t="s">
        <v>316</v>
      </c>
      <c r="E5" s="241"/>
      <c r="F5" s="241" t="s">
        <v>321</v>
      </c>
      <c r="G5" s="241"/>
      <c r="H5" s="183" t="s">
        <v>345</v>
      </c>
    </row>
    <row r="6" spans="1:8" ht="89.25" customHeight="1" x14ac:dyDescent="0.25">
      <c r="A6" s="218"/>
      <c r="B6" s="50" t="s">
        <v>313</v>
      </c>
      <c r="C6" s="50" t="s">
        <v>314</v>
      </c>
      <c r="D6" s="50" t="s">
        <v>313</v>
      </c>
      <c r="E6" s="50" t="s">
        <v>314</v>
      </c>
      <c r="F6" s="50" t="s">
        <v>313</v>
      </c>
      <c r="G6" s="50" t="s">
        <v>314</v>
      </c>
      <c r="H6" s="183"/>
    </row>
    <row r="7" spans="1:8" x14ac:dyDescent="0.25">
      <c r="A7" s="42"/>
      <c r="B7" s="42"/>
      <c r="C7" s="42"/>
      <c r="D7" s="42"/>
      <c r="E7" s="42"/>
      <c r="F7" s="42"/>
      <c r="G7" s="42"/>
      <c r="H7" s="42"/>
    </row>
    <row r="8" spans="1:8" x14ac:dyDescent="0.25">
      <c r="A8" s="42"/>
      <c r="B8" s="42"/>
      <c r="C8" s="42"/>
      <c r="D8" s="42"/>
      <c r="E8" s="42"/>
      <c r="F8" s="42"/>
      <c r="G8" s="42"/>
      <c r="H8" s="42"/>
    </row>
    <row r="9" spans="1:8" x14ac:dyDescent="0.25">
      <c r="A9" s="42"/>
      <c r="B9" s="42"/>
      <c r="C9" s="42"/>
      <c r="D9" s="42"/>
      <c r="E9" s="42"/>
      <c r="F9" s="42"/>
      <c r="G9" s="42"/>
      <c r="H9" s="42"/>
    </row>
    <row r="10" spans="1:8" x14ac:dyDescent="0.25">
      <c r="A10" s="42"/>
      <c r="B10" s="42"/>
      <c r="C10" s="42"/>
      <c r="D10" s="42"/>
      <c r="E10" s="42"/>
      <c r="F10" s="42"/>
      <c r="G10" s="42"/>
      <c r="H10" s="42"/>
    </row>
    <row r="11" spans="1:8" x14ac:dyDescent="0.25">
      <c r="A11" s="42"/>
      <c r="B11" s="42"/>
      <c r="C11" s="42"/>
      <c r="D11" s="42"/>
      <c r="E11" s="42"/>
      <c r="F11" s="42"/>
      <c r="G11" s="42"/>
      <c r="H11" s="42"/>
    </row>
    <row r="12" spans="1:8" x14ac:dyDescent="0.25">
      <c r="A12" s="42"/>
      <c r="B12" s="42"/>
      <c r="C12" s="42"/>
      <c r="D12" s="42"/>
      <c r="E12" s="42"/>
      <c r="F12" s="42"/>
      <c r="G12" s="42"/>
      <c r="H12" s="42"/>
    </row>
    <row r="13" spans="1:8" x14ac:dyDescent="0.25">
      <c r="A13" s="42"/>
      <c r="B13" s="42"/>
      <c r="C13" s="42"/>
      <c r="D13" s="42"/>
      <c r="E13" s="42"/>
      <c r="F13" s="42"/>
      <c r="G13" s="42"/>
      <c r="H13" s="42"/>
    </row>
    <row r="14" spans="1:8" x14ac:dyDescent="0.25">
      <c r="A14" s="42"/>
      <c r="B14" s="42"/>
      <c r="C14" s="42"/>
      <c r="D14" s="42"/>
      <c r="E14" s="42"/>
      <c r="F14" s="42"/>
      <c r="G14" s="42"/>
      <c r="H14" s="42"/>
    </row>
    <row r="15" spans="1:8" x14ac:dyDescent="0.25">
      <c r="A15" s="42"/>
      <c r="B15" s="42"/>
      <c r="C15" s="42"/>
      <c r="D15" s="42"/>
      <c r="E15" s="42"/>
      <c r="F15" s="42"/>
      <c r="G15" s="42"/>
      <c r="H15" s="42"/>
    </row>
    <row r="16" spans="1:8" x14ac:dyDescent="0.25">
      <c r="A16" s="42"/>
      <c r="B16" s="42"/>
      <c r="C16" s="42"/>
      <c r="D16" s="42"/>
      <c r="E16" s="42"/>
      <c r="F16" s="42"/>
      <c r="G16" s="42"/>
      <c r="H16" s="42"/>
    </row>
    <row r="17" spans="1:8" x14ac:dyDescent="0.25">
      <c r="A17" s="42"/>
      <c r="B17" s="42"/>
      <c r="C17" s="42"/>
      <c r="D17" s="42"/>
      <c r="E17" s="42"/>
      <c r="F17" s="42"/>
      <c r="G17" s="42"/>
      <c r="H17" s="42"/>
    </row>
    <row r="18" spans="1:8" x14ac:dyDescent="0.25">
      <c r="A18" s="42"/>
      <c r="B18" s="42"/>
      <c r="C18" s="42"/>
      <c r="D18" s="42"/>
      <c r="E18" s="42"/>
      <c r="F18" s="42"/>
      <c r="G18" s="42"/>
      <c r="H18" s="42"/>
    </row>
    <row r="19" spans="1:8" x14ac:dyDescent="0.25">
      <c r="A19" s="42"/>
      <c r="B19" s="42"/>
      <c r="C19" s="42"/>
      <c r="D19" s="42"/>
      <c r="E19" s="42"/>
      <c r="F19" s="42"/>
      <c r="G19" s="42"/>
      <c r="H19" s="42"/>
    </row>
    <row r="20" spans="1:8" x14ac:dyDescent="0.25">
      <c r="A20" s="43" t="s">
        <v>315</v>
      </c>
      <c r="B20" s="44"/>
      <c r="C20" s="42"/>
      <c r="D20" s="42"/>
      <c r="E20" s="42"/>
      <c r="F20" s="42"/>
      <c r="G20" s="42"/>
      <c r="H20" s="42"/>
    </row>
    <row r="22" spans="1:8" x14ac:dyDescent="0.25">
      <c r="A22" s="193" t="s">
        <v>30</v>
      </c>
      <c r="B22" s="193"/>
      <c r="C22" s="193"/>
      <c r="D22" s="193"/>
      <c r="E22" s="193"/>
      <c r="F22" s="193"/>
      <c r="G22" s="193"/>
      <c r="H22" s="193"/>
    </row>
    <row r="23" spans="1:8" x14ac:dyDescent="0.25">
      <c r="A23" s="193" t="s">
        <v>31</v>
      </c>
      <c r="B23" s="193"/>
      <c r="C23" s="193"/>
      <c r="D23" s="193"/>
      <c r="E23" s="193"/>
      <c r="F23" s="193"/>
      <c r="G23" s="193"/>
      <c r="H23" s="193"/>
    </row>
  </sheetData>
  <mergeCells count="9">
    <mergeCell ref="A22:H22"/>
    <mergeCell ref="A23:H23"/>
    <mergeCell ref="E1:H1"/>
    <mergeCell ref="A3:H3"/>
    <mergeCell ref="A5:A6"/>
    <mergeCell ref="B5:C5"/>
    <mergeCell ref="D5:E5"/>
    <mergeCell ref="H5:H6"/>
    <mergeCell ref="F5:G5"/>
  </mergeCells>
  <pageMargins left="0.70866141732283472" right="0.31496062992125984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9"/>
  <sheetViews>
    <sheetView topLeftCell="A25" workbookViewId="0">
      <selection activeCell="B55" sqref="B55"/>
    </sheetView>
  </sheetViews>
  <sheetFormatPr defaultRowHeight="15" x14ac:dyDescent="0.25"/>
  <cols>
    <col min="1" max="1" width="9.140625" style="143"/>
    <col min="2" max="2" width="85.5703125" style="152" customWidth="1"/>
    <col min="3" max="7" width="9.140625" style="145"/>
    <col min="8" max="8" width="48.5703125" style="145" customWidth="1"/>
    <col min="9" max="16384" width="9.140625" style="145"/>
  </cols>
  <sheetData>
    <row r="1" spans="1:2" x14ac:dyDescent="0.25">
      <c r="B1" s="144" t="s">
        <v>450</v>
      </c>
    </row>
    <row r="2" spans="1:2" x14ac:dyDescent="0.25">
      <c r="B2" s="144" t="s">
        <v>428</v>
      </c>
    </row>
    <row r="3" spans="1:2" x14ac:dyDescent="0.25">
      <c r="B3" s="144"/>
    </row>
    <row r="4" spans="1:2" x14ac:dyDescent="0.25">
      <c r="B4" s="144"/>
    </row>
    <row r="6" spans="1:2" ht="15" customHeight="1" x14ac:dyDescent="0.25">
      <c r="A6" s="242" t="s">
        <v>129</v>
      </c>
      <c r="B6" s="242"/>
    </row>
    <row r="8" spans="1:2" ht="30.75" customHeight="1" x14ac:dyDescent="0.25">
      <c r="A8" s="146" t="s">
        <v>130</v>
      </c>
      <c r="B8" s="147" t="s">
        <v>346</v>
      </c>
    </row>
    <row r="9" spans="1:2" x14ac:dyDescent="0.25">
      <c r="A9" s="148" t="s">
        <v>347</v>
      </c>
      <c r="B9" s="149" t="s">
        <v>348</v>
      </c>
    </row>
    <row r="10" spans="1:2" x14ac:dyDescent="0.25">
      <c r="A10" s="148" t="s">
        <v>349</v>
      </c>
      <c r="B10" s="149" t="s">
        <v>108</v>
      </c>
    </row>
    <row r="11" spans="1:2" x14ac:dyDescent="0.25">
      <c r="A11" s="148" t="s">
        <v>350</v>
      </c>
      <c r="B11" s="149" t="s">
        <v>351</v>
      </c>
    </row>
    <row r="12" spans="1:2" x14ac:dyDescent="0.25">
      <c r="A12" s="148" t="s">
        <v>352</v>
      </c>
      <c r="B12" s="149" t="s">
        <v>110</v>
      </c>
    </row>
    <row r="13" spans="1:2" x14ac:dyDescent="0.25">
      <c r="A13" s="148" t="s">
        <v>353</v>
      </c>
      <c r="B13" s="149" t="s">
        <v>354</v>
      </c>
    </row>
    <row r="14" spans="1:2" x14ac:dyDescent="0.25">
      <c r="A14" s="148" t="s">
        <v>355</v>
      </c>
      <c r="B14" s="149" t="s">
        <v>111</v>
      </c>
    </row>
    <row r="15" spans="1:2" x14ac:dyDescent="0.25">
      <c r="A15" s="148" t="s">
        <v>356</v>
      </c>
      <c r="B15" s="149" t="s">
        <v>357</v>
      </c>
    </row>
    <row r="16" spans="1:2" x14ac:dyDescent="0.25">
      <c r="A16" s="148" t="s">
        <v>358</v>
      </c>
      <c r="B16" s="149" t="s">
        <v>296</v>
      </c>
    </row>
    <row r="17" spans="1:2" x14ac:dyDescent="0.25">
      <c r="A17" s="148" t="s">
        <v>359</v>
      </c>
      <c r="B17" s="149" t="s">
        <v>360</v>
      </c>
    </row>
    <row r="18" spans="1:2" x14ac:dyDescent="0.25">
      <c r="A18" s="148" t="s">
        <v>361</v>
      </c>
      <c r="B18" s="149" t="s">
        <v>362</v>
      </c>
    </row>
    <row r="19" spans="1:2" x14ac:dyDescent="0.25">
      <c r="A19" s="148" t="s">
        <v>363</v>
      </c>
      <c r="B19" s="149" t="s">
        <v>364</v>
      </c>
    </row>
    <row r="20" spans="1:2" x14ac:dyDescent="0.25">
      <c r="A20" s="148" t="s">
        <v>365</v>
      </c>
      <c r="B20" s="149" t="s">
        <v>115</v>
      </c>
    </row>
    <row r="21" spans="1:2" x14ac:dyDescent="0.25">
      <c r="A21" s="148" t="s">
        <v>366</v>
      </c>
      <c r="B21" s="149" t="s">
        <v>299</v>
      </c>
    </row>
    <row r="22" spans="1:2" x14ac:dyDescent="0.25">
      <c r="A22" s="148" t="s">
        <v>367</v>
      </c>
      <c r="B22" s="149" t="s">
        <v>116</v>
      </c>
    </row>
    <row r="23" spans="1:2" x14ac:dyDescent="0.25">
      <c r="A23" s="148" t="s">
        <v>368</v>
      </c>
      <c r="B23" s="149" t="s">
        <v>117</v>
      </c>
    </row>
    <row r="24" spans="1:2" x14ac:dyDescent="0.25">
      <c r="A24" s="148" t="s">
        <v>369</v>
      </c>
      <c r="B24" s="149" t="s">
        <v>370</v>
      </c>
    </row>
    <row r="25" spans="1:2" x14ac:dyDescent="0.25">
      <c r="A25" s="148" t="s">
        <v>371</v>
      </c>
      <c r="B25" s="149" t="s">
        <v>118</v>
      </c>
    </row>
    <row r="26" spans="1:2" x14ac:dyDescent="0.25">
      <c r="A26" s="148" t="s">
        <v>372</v>
      </c>
      <c r="B26" s="149" t="s">
        <v>119</v>
      </c>
    </row>
    <row r="27" spans="1:2" x14ac:dyDescent="0.25">
      <c r="A27" s="148" t="s">
        <v>373</v>
      </c>
      <c r="B27" s="149" t="s">
        <v>120</v>
      </c>
    </row>
    <row r="28" spans="1:2" x14ac:dyDescent="0.25">
      <c r="A28" s="148" t="s">
        <v>374</v>
      </c>
      <c r="B28" s="149" t="s">
        <v>122</v>
      </c>
    </row>
    <row r="29" spans="1:2" x14ac:dyDescent="0.25">
      <c r="A29" s="148" t="s">
        <v>375</v>
      </c>
      <c r="B29" s="149" t="s">
        <v>123</v>
      </c>
    </row>
    <row r="30" spans="1:2" x14ac:dyDescent="0.25">
      <c r="A30" s="148" t="s">
        <v>376</v>
      </c>
      <c r="B30" s="149" t="s">
        <v>377</v>
      </c>
    </row>
    <row r="31" spans="1:2" x14ac:dyDescent="0.25">
      <c r="A31" s="148" t="s">
        <v>378</v>
      </c>
      <c r="B31" s="149" t="s">
        <v>379</v>
      </c>
    </row>
    <row r="32" spans="1:2" x14ac:dyDescent="0.25">
      <c r="A32" s="148" t="s">
        <v>380</v>
      </c>
      <c r="B32" s="149" t="s">
        <v>381</v>
      </c>
    </row>
    <row r="33" spans="1:2" x14ac:dyDescent="0.25">
      <c r="A33" s="148" t="s">
        <v>382</v>
      </c>
      <c r="B33" s="149" t="s">
        <v>124</v>
      </c>
    </row>
    <row r="34" spans="1:2" x14ac:dyDescent="0.25">
      <c r="A34" s="148" t="s">
        <v>383</v>
      </c>
      <c r="B34" s="149" t="s">
        <v>113</v>
      </c>
    </row>
    <row r="35" spans="1:2" x14ac:dyDescent="0.25">
      <c r="A35" s="148" t="s">
        <v>384</v>
      </c>
      <c r="B35" s="149" t="s">
        <v>114</v>
      </c>
    </row>
    <row r="36" spans="1:2" x14ac:dyDescent="0.25">
      <c r="A36" s="148" t="s">
        <v>385</v>
      </c>
      <c r="B36" s="149" t="s">
        <v>379</v>
      </c>
    </row>
    <row r="37" spans="1:2" x14ac:dyDescent="0.25">
      <c r="A37" s="148" t="s">
        <v>386</v>
      </c>
      <c r="B37" s="149" t="s">
        <v>387</v>
      </c>
    </row>
    <row r="38" spans="1:2" x14ac:dyDescent="0.25">
      <c r="A38" s="148" t="s">
        <v>388</v>
      </c>
      <c r="B38" s="149" t="s">
        <v>209</v>
      </c>
    </row>
    <row r="39" spans="1:2" x14ac:dyDescent="0.25">
      <c r="A39" s="148" t="s">
        <v>389</v>
      </c>
      <c r="B39" s="149" t="s">
        <v>126</v>
      </c>
    </row>
    <row r="40" spans="1:2" ht="30" x14ac:dyDescent="0.25">
      <c r="A40" s="148" t="s">
        <v>390</v>
      </c>
      <c r="B40" s="149" t="s">
        <v>452</v>
      </c>
    </row>
    <row r="41" spans="1:2" x14ac:dyDescent="0.25">
      <c r="A41" s="148" t="s">
        <v>391</v>
      </c>
      <c r="B41" s="149" t="s">
        <v>392</v>
      </c>
    </row>
    <row r="42" spans="1:2" x14ac:dyDescent="0.25">
      <c r="A42" s="148" t="s">
        <v>393</v>
      </c>
      <c r="B42" s="149" t="s">
        <v>394</v>
      </c>
    </row>
    <row r="43" spans="1:2" x14ac:dyDescent="0.25">
      <c r="A43" s="148" t="s">
        <v>395</v>
      </c>
      <c r="B43" s="149" t="s">
        <v>396</v>
      </c>
    </row>
    <row r="44" spans="1:2" x14ac:dyDescent="0.25">
      <c r="A44" s="148" t="s">
        <v>397</v>
      </c>
      <c r="B44" s="149" t="s">
        <v>398</v>
      </c>
    </row>
    <row r="45" spans="1:2" x14ac:dyDescent="0.25">
      <c r="A45" s="148" t="s">
        <v>399</v>
      </c>
      <c r="B45" s="149" t="s">
        <v>400</v>
      </c>
    </row>
    <row r="46" spans="1:2" x14ac:dyDescent="0.25">
      <c r="A46" s="148" t="s">
        <v>401</v>
      </c>
      <c r="B46" s="149" t="s">
        <v>402</v>
      </c>
    </row>
    <row r="47" spans="1:2" x14ac:dyDescent="0.25">
      <c r="A47" s="148" t="s">
        <v>403</v>
      </c>
      <c r="B47" s="149" t="s">
        <v>404</v>
      </c>
    </row>
    <row r="48" spans="1:2" x14ac:dyDescent="0.25">
      <c r="A48" s="148" t="s">
        <v>405</v>
      </c>
      <c r="B48" s="149" t="s">
        <v>406</v>
      </c>
    </row>
    <row r="49" spans="1:2" x14ac:dyDescent="0.25">
      <c r="A49" s="150" t="s">
        <v>407</v>
      </c>
      <c r="B49" s="151" t="s">
        <v>408</v>
      </c>
    </row>
    <row r="50" spans="1:2" x14ac:dyDescent="0.25">
      <c r="A50" s="148" t="s">
        <v>409</v>
      </c>
      <c r="B50" s="149" t="s">
        <v>410</v>
      </c>
    </row>
    <row r="51" spans="1:2" x14ac:dyDescent="0.25">
      <c r="A51" s="148" t="s">
        <v>411</v>
      </c>
      <c r="B51" s="149" t="s">
        <v>412</v>
      </c>
    </row>
    <row r="52" spans="1:2" x14ac:dyDescent="0.25">
      <c r="A52" s="148" t="s">
        <v>413</v>
      </c>
      <c r="B52" s="149" t="s">
        <v>414</v>
      </c>
    </row>
    <row r="53" spans="1:2" x14ac:dyDescent="0.25">
      <c r="A53" s="148" t="s">
        <v>415</v>
      </c>
      <c r="B53" s="149" t="s">
        <v>416</v>
      </c>
    </row>
    <row r="54" spans="1:2" x14ac:dyDescent="0.25">
      <c r="A54" s="148" t="s">
        <v>417</v>
      </c>
      <c r="B54" s="149" t="s">
        <v>418</v>
      </c>
    </row>
    <row r="55" spans="1:2" x14ac:dyDescent="0.25">
      <c r="A55" s="148" t="s">
        <v>419</v>
      </c>
      <c r="B55" s="168" t="s">
        <v>451</v>
      </c>
    </row>
    <row r="56" spans="1:2" x14ac:dyDescent="0.25">
      <c r="A56" s="148" t="s">
        <v>420</v>
      </c>
      <c r="B56" s="149" t="s">
        <v>421</v>
      </c>
    </row>
    <row r="57" spans="1:2" x14ac:dyDescent="0.25">
      <c r="A57" s="148" t="s">
        <v>422</v>
      </c>
      <c r="B57" s="149" t="s">
        <v>423</v>
      </c>
    </row>
    <row r="58" spans="1:2" x14ac:dyDescent="0.25">
      <c r="A58" s="148" t="s">
        <v>424</v>
      </c>
      <c r="B58" s="149" t="s">
        <v>425</v>
      </c>
    </row>
    <row r="59" spans="1:2" x14ac:dyDescent="0.25">
      <c r="A59" s="148" t="s">
        <v>426</v>
      </c>
      <c r="B59" s="149" t="s">
        <v>427</v>
      </c>
    </row>
  </sheetData>
  <mergeCells count="1">
    <mergeCell ref="A6:B6"/>
  </mergeCells>
  <pageMargins left="1.3779527559055118" right="0.78740157480314965" top="0.39370078740157483" bottom="0.78740157480314965" header="0.19685039370078741" footer="0.19685039370078741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</vt:i4>
      </vt:variant>
    </vt:vector>
  </HeadingPairs>
  <TitlesOfParts>
    <vt:vector size="14" baseType="lpstr">
      <vt:lpstr>ОМС(структ.подр), КУ_ прил.1</vt:lpstr>
      <vt:lpstr>ЗП ОМС прил.2</vt:lpstr>
      <vt:lpstr>ЗП казен_прил.3</vt:lpstr>
      <vt:lpstr>ЕДДС прил 3.1</vt:lpstr>
      <vt:lpstr>субсидия на выполн.МЗ_прил.4 </vt:lpstr>
      <vt:lpstr>субсидия на иные цели_прил.5</vt:lpstr>
      <vt:lpstr>иные расходы_прил.6</vt:lpstr>
      <vt:lpstr>приносящая доход деят-ть_прил.7</vt:lpstr>
      <vt:lpstr>код направления СПБ_8</vt:lpstr>
      <vt:lpstr>методика расчета_прил.9</vt:lpstr>
      <vt:lpstr>субсидия на мун.задание_прил.4</vt:lpstr>
      <vt:lpstr>код направления СБП_прил.9</vt:lpstr>
      <vt:lpstr>'код направления СПБ_8'!Заголовки_для_печати</vt:lpstr>
      <vt:lpstr>'методика расчета_прил.9'!Заголовки_для_печати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2019-04-24T05:21:03Z</dcterms:modified>
</cp:coreProperties>
</file>